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AA399FE2-14C0-45B2-A585-288E8E851E62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NOV 2023 (SJMG - 090013)" sheetId="2" r:id="rId1"/>
  </sheets>
  <definedNames>
    <definedName name="_xlnm.Print_Area" localSheetId="0">'NOV 2023 (SJMG - 090013)'!$A$1:$Z$30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2" l="1"/>
  <c r="T28" i="2" s="1"/>
  <c r="Z28" i="2" l="1"/>
  <c r="V28" i="2"/>
  <c r="X28" i="2"/>
  <c r="P27" i="2"/>
  <c r="T27" i="2" l="1"/>
  <c r="Z27" i="2" s="1"/>
  <c r="P17" i="2"/>
  <c r="P22" i="2"/>
  <c r="X27" i="2" l="1"/>
  <c r="V27" i="2"/>
  <c r="P29" i="2"/>
  <c r="T29" i="2" s="1"/>
  <c r="Z29" i="2" s="1"/>
  <c r="P11" i="2"/>
  <c r="T11" i="2" s="1"/>
  <c r="P10" i="2"/>
  <c r="P15" i="2"/>
  <c r="T15" i="2" s="1"/>
  <c r="P19" i="2"/>
  <c r="T19" i="2" s="1"/>
  <c r="S30" i="2"/>
  <c r="U30" i="2"/>
  <c r="W30" i="2"/>
  <c r="Y30" i="2"/>
  <c r="R30" i="2"/>
  <c r="T22" i="2"/>
  <c r="Z22" i="2" s="1"/>
  <c r="P12" i="2"/>
  <c r="T12" i="2" s="1"/>
  <c r="T17" i="2"/>
  <c r="V17" i="2" s="1"/>
  <c r="P25" i="2"/>
  <c r="T25" i="2" s="1"/>
  <c r="V25" i="2" s="1"/>
  <c r="P26" i="2"/>
  <c r="T26" i="2" s="1"/>
  <c r="V26" i="2" s="1"/>
  <c r="P24" i="2"/>
  <c r="T24" i="2" s="1"/>
  <c r="V24" i="2" s="1"/>
  <c r="P23" i="2"/>
  <c r="T23" i="2" s="1"/>
  <c r="V23" i="2" s="1"/>
  <c r="P21" i="2"/>
  <c r="T21" i="2" s="1"/>
  <c r="Z21" i="2" s="1"/>
  <c r="P20" i="2"/>
  <c r="T20" i="2" s="1"/>
  <c r="P18" i="2"/>
  <c r="T18" i="2" s="1"/>
  <c r="V18" i="2" s="1"/>
  <c r="P16" i="2"/>
  <c r="T16" i="2" s="1"/>
  <c r="Z16" i="2" s="1"/>
  <c r="P14" i="2"/>
  <c r="T14" i="2" s="1"/>
  <c r="Z14" i="2" s="1"/>
  <c r="P13" i="2"/>
  <c r="T13" i="2" s="1"/>
  <c r="T10" i="2" l="1"/>
  <c r="Z10" i="2" s="1"/>
  <c r="P30" i="2"/>
  <c r="X26" i="2"/>
  <c r="V29" i="2"/>
  <c r="X29" i="2"/>
  <c r="Z11" i="2"/>
  <c r="V11" i="2"/>
  <c r="X11" i="2"/>
  <c r="V10" i="2"/>
  <c r="X10" i="2"/>
  <c r="Z15" i="2"/>
  <c r="X15" i="2"/>
  <c r="V15" i="2"/>
  <c r="Z19" i="2"/>
  <c r="V19" i="2"/>
  <c r="X19" i="2"/>
  <c r="T30" i="2"/>
  <c r="V22" i="2"/>
  <c r="X22" i="2"/>
  <c r="Z17" i="2"/>
  <c r="V13" i="2"/>
  <c r="X13" i="2"/>
  <c r="Z13" i="2"/>
  <c r="Z18" i="2"/>
  <c r="Z24" i="2"/>
  <c r="Z12" i="2"/>
  <c r="V12" i="2"/>
  <c r="X12" i="2"/>
  <c r="X18" i="2"/>
  <c r="X24" i="2"/>
  <c r="Z23" i="2"/>
  <c r="X17" i="2"/>
  <c r="Z25" i="2"/>
  <c r="X25" i="2"/>
  <c r="V16" i="2"/>
  <c r="X16" i="2"/>
  <c r="V21" i="2"/>
  <c r="X21" i="2"/>
  <c r="Z20" i="2"/>
  <c r="X20" i="2"/>
  <c r="V20" i="2"/>
  <c r="Z26" i="2"/>
  <c r="V14" i="2"/>
  <c r="X23" i="2"/>
  <c r="X14" i="2"/>
  <c r="Z30" i="2" l="1"/>
  <c r="X30" i="2"/>
  <c r="V30" i="2"/>
</calcChain>
</file>

<file path=xl/sharedStrings.xml><?xml version="1.0" encoding="utf-8"?>
<sst xmlns="http://schemas.openxmlformats.org/spreadsheetml/2006/main" count="252" uniqueCount="103">
  <si>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</si>
  <si>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</si>
  <si>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</si>
  <si>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</si>
  <si>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</si>
  <si>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</si>
  <si>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</si>
  <si>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</si>
  <si>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</si>
  <si>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</si>
  <si>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</si>
  <si>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</si>
  <si>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</si>
  <si>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</si>
  <si>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</si>
  <si>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</si>
  <si>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</si>
  <si>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</si>
  <si>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</si>
  <si>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</si>
  <si>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</si>
  <si>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</si>
  <si>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</si>
  <si>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</si>
  <si>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</si>
  <si>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</si>
  <si>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</si>
  <si>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</si>
  <si>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</si>
  <si>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</si>
  <si>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</si>
  <si>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</si>
  <si>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</si>
  <si>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</si>
  <si>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</si>
  <si>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</si>
  <si>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</si>
  <si>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</si>
  <si>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</si>
  <si>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</si>
  <si>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</si>
  <si>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</si>
  <si>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</si>
  <si>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</si>
  <si>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</si>
  <si>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</si>
  <si>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</si>
  <si>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</si>
  <si>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</si>
  <si>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</si>
  <si>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</si>
  <si>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</si>
  <si>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</si>
  <si>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</si>
  <si>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219Z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</si>
  <si>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</si>
  <si>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</si>
  <si>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</si>
  <si>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</si>
  <si>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</si>
  <si>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</si>
  <si>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</si>
  <si>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ASSISTENCIA JURIDICA A PESSOAS CARENTES</t>
  </si>
  <si>
    <t>INSTITUTO NACIONAL DO SEGURO SOCIAL - INSS</t>
  </si>
  <si>
    <t>OPERACOES ESPECIAIS: CUMPRIMENTO DE SENTENCAS JUDICIAIS</t>
  </si>
  <si>
    <t>00SA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</si>
  <si>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</si>
  <si>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</si>
  <si>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</si>
  <si>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PAGAMENTO DE HONORARIOS PERICIAIS NAS ACOES EM QUE O INSS FIGURE COMO PARTE E QUE SEJAM DE COMPETENCIA DA JUSTICA FEDERAL</t>
  </si>
  <si>
    <t>OPERACOES ESPECIAIS: OUTROS ENCARGOS ESPECIAIS</t>
  </si>
  <si>
    <t>00S6</t>
  </si>
  <si>
    <t>BENEFICIO ESPECIAL E DEMAIS COMPLEMENTACOES DE APOSENTADORIAS</t>
  </si>
  <si>
    <t>SUPERIOR TRIBUNAL DE JUSTICA</t>
  </si>
  <si>
    <t>20G2</t>
  </si>
  <si>
    <t>FORMACAO E APERFEICOAMENTO DE MAGISTRADOS</t>
  </si>
  <si>
    <t>AJUDA DE CUSTO PARA MORADIA OU AUXILIO-MORADIA A AGENTES PUBLICOS</t>
  </si>
  <si>
    <t>CONSERVACAO E RECUPERACAO DE ATIVOS DE INFRAESTRUTURA DA UNIAO</t>
  </si>
  <si>
    <t>INSTITUTO NACIONAL DO SEGURO SOCIAL</t>
  </si>
  <si>
    <t>11101</t>
  </si>
  <si>
    <t>02</t>
  </si>
  <si>
    <t>128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</si>
  <si>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</si>
  <si>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</si>
  <si>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</si>
  <si>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</si>
  <si>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</si>
  <si>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</si>
  <si>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</si>
  <si>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</si>
  <si>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</si>
  <si>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</si>
  <si>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</si>
  <si>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</si>
  <si>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</si>
  <si>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</si>
  <si>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4224</t>
  </si>
  <si>
    <t>4257</t>
  </si>
  <si>
    <t>1027</t>
  </si>
  <si>
    <t>12107</t>
  </si>
  <si>
    <t>33201</t>
  </si>
  <si>
    <t>0901</t>
  </si>
  <si>
    <t>40201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</si>
</sst>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7" fillId="3" borderId="0" xfId="0" applyNumberFormat="1" applyFont="1" applyFill="1"/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7"/>
  <sheetViews>
    <sheetView showGridLines="0" tabSelected="1" zoomScale="85" zoomScaleNormal="85" workbookViewId="0">
      <pane ySplit="9" topLeftCell="A17" activePane="bottomLeft" state="frozen"/>
      <selection activeCell="F1" sqref="F1"/>
      <selection pane="bottomLeft" activeCell="T5" sqref="T1:T5"/>
    </sheetView>
  </sheetViews>
  <sheetFormatPr defaultRowHeight="12.75" x14ac:dyDescent="0.2"/>
  <cols>
    <col min="1" max="1" width="7.42578125" style="11" customWidth="1"/>
    <col min="2" max="2" width="27.28515625" style="12" customWidth="1"/>
    <col min="3" max="3" width="8.5703125" style="11" customWidth="1"/>
    <col min="4" max="4" width="9.42578125" style="11" customWidth="1"/>
    <col min="5" max="5" width="4.42578125" style="11" customWidth="1"/>
    <col min="6" max="6" width="19.85546875" style="12" customWidth="1"/>
    <col min="7" max="7" width="4.85546875" style="11" customWidth="1"/>
    <col min="8" max="8" width="24.28515625" style="12" customWidth="1"/>
    <col min="9" max="9" width="10.85546875" style="11" customWidth="1"/>
    <col min="10" max="10" width="6.7109375" style="11" bestFit="1" customWidth="1"/>
    <col min="11" max="11" width="22.28515625" style="12" customWidth="1"/>
    <col min="12" max="12" width="8.42578125" style="11" customWidth="1"/>
    <col min="13" max="13" width="8.28515625" style="11" customWidth="1"/>
    <col min="14" max="14" width="9.140625" style="11" customWidth="1"/>
    <col min="15" max="15" width="11.140625" style="11" customWidth="1"/>
    <col min="16" max="16" width="9" style="11" customWidth="1"/>
    <col min="17" max="17" width="8.7109375" style="11" customWidth="1"/>
    <col min="18" max="18" width="14.85546875" style="12" customWidth="1"/>
    <col min="19" max="19" width="11" style="12" customWidth="1"/>
    <col min="20" max="20" width="13.140625" style="12" customWidth="1"/>
    <col min="21" max="21" width="15.28515625" style="12" bestFit="1" customWidth="1"/>
    <col min="22" max="22" width="6.5703125" style="11" bestFit="1" customWidth="1"/>
    <col min="23" max="23" width="13.28515625" style="12" customWidth="1"/>
    <col min="24" max="24" width="6.5703125" style="11" bestFit="1" customWidth="1"/>
    <col min="25" max="25" width="13" style="12" customWidth="1"/>
    <col min="26" max="26" width="6.5703125" style="11" bestFit="1" customWidth="1"/>
    <col min="27" max="1023" width="8.85546875" style="12" customWidth="1"/>
    <col min="1024" max="1025" width="8.85546875" customWidth="1"/>
  </cols>
  <sheetData>
    <row r="1" spans="1:1024" s="13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9"/>
      <c r="X1" s="8"/>
      <c r="Y1" s="9"/>
      <c r="Z1" s="8"/>
      <c r="AMJ1"/>
    </row>
    <row r="2" spans="1:1024" s="13" customFormat="1" ht="12" customHeight="1" x14ac:dyDescent="0.2">
      <c r="A2" s="5"/>
      <c r="B2" s="6" t="s">
        <v>1</v>
      </c>
      <c r="C2" s="28" t="s">
        <v>2</v>
      </c>
      <c r="D2" s="28"/>
      <c r="E2" s="28"/>
      <c r="F2" s="28"/>
      <c r="G2" s="28"/>
      <c r="H2" s="2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9"/>
      <c r="X2" s="8"/>
      <c r="Y2" s="9"/>
      <c r="Z2" s="8"/>
      <c r="AMJ2"/>
    </row>
    <row r="3" spans="1:1024" s="13" customFormat="1" ht="12" customHeight="1" x14ac:dyDescent="0.2">
      <c r="A3" s="5"/>
      <c r="B3" s="6" t="s">
        <v>3</v>
      </c>
      <c r="C3" s="28" t="s">
        <v>60</v>
      </c>
      <c r="D3" s="28"/>
      <c r="E3" s="28"/>
      <c r="F3" s="28"/>
      <c r="G3" s="28"/>
      <c r="H3" s="28"/>
      <c r="I3" s="28"/>
      <c r="J3" s="2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9"/>
      <c r="X3" s="8"/>
      <c r="Y3" s="9"/>
      <c r="Z3" s="8"/>
      <c r="AMJ3"/>
    </row>
    <row r="4" spans="1:1024" s="13" customFormat="1" ht="12" customHeight="1" x14ac:dyDescent="0.2">
      <c r="A4" s="5"/>
      <c r="B4" s="6" t="s">
        <v>4</v>
      </c>
      <c r="C4" s="29">
        <v>45231</v>
      </c>
      <c r="D4" s="29"/>
      <c r="E4" s="29"/>
      <c r="F4" s="29"/>
      <c r="G4" s="29"/>
      <c r="H4" s="29"/>
      <c r="I4" s="9"/>
      <c r="J4" s="9"/>
      <c r="K4" s="9"/>
      <c r="L4" s="9"/>
      <c r="M4" s="9"/>
      <c r="N4" s="9"/>
      <c r="O4" s="9"/>
      <c r="P4" s="9"/>
      <c r="Q4" s="9"/>
      <c r="R4" s="20"/>
      <c r="S4" s="20"/>
      <c r="T4" s="20"/>
      <c r="U4" s="20"/>
      <c r="V4" s="24"/>
      <c r="W4" s="20"/>
      <c r="X4" s="24"/>
      <c r="Y4" s="20"/>
      <c r="Z4" s="8"/>
      <c r="AMJ4"/>
    </row>
    <row r="5" spans="1:1024" s="13" customFormat="1" ht="12" customHeight="1" x14ac:dyDescent="0.2">
      <c r="A5" s="6"/>
      <c r="B5" s="10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9"/>
      <c r="X5" s="8"/>
      <c r="Y5" s="9"/>
      <c r="Z5" s="8"/>
      <c r="AMJ5"/>
    </row>
    <row r="6" spans="1:1024" x14ac:dyDescent="0.2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024" ht="13.15" customHeight="1" x14ac:dyDescent="0.2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 t="s">
        <v>7</v>
      </c>
      <c r="N7" s="33" t="s">
        <v>8</v>
      </c>
      <c r="O7" s="33"/>
      <c r="P7" s="33" t="s">
        <v>9</v>
      </c>
      <c r="Q7" s="33" t="s">
        <v>10</v>
      </c>
      <c r="R7" s="34" t="s">
        <v>11</v>
      </c>
      <c r="S7" s="34"/>
      <c r="T7" s="33" t="s">
        <v>12</v>
      </c>
      <c r="U7" s="34" t="s">
        <v>13</v>
      </c>
      <c r="V7" s="34"/>
      <c r="W7" s="34"/>
      <c r="X7" s="34"/>
      <c r="Y7" s="34"/>
      <c r="Z7" s="34"/>
    </row>
    <row r="8" spans="1:1024" ht="24" customHeight="1" x14ac:dyDescent="0.2">
      <c r="A8" s="27" t="s">
        <v>14</v>
      </c>
      <c r="B8" s="27"/>
      <c r="C8" s="27" t="s">
        <v>15</v>
      </c>
      <c r="D8" s="27" t="s">
        <v>16</v>
      </c>
      <c r="E8" s="27" t="s">
        <v>17</v>
      </c>
      <c r="F8" s="27"/>
      <c r="G8" s="27" t="s">
        <v>18</v>
      </c>
      <c r="H8" s="27"/>
      <c r="I8" s="27" t="s">
        <v>19</v>
      </c>
      <c r="J8" s="27" t="s">
        <v>20</v>
      </c>
      <c r="K8" s="27"/>
      <c r="L8" s="27" t="s">
        <v>21</v>
      </c>
      <c r="M8" s="33"/>
      <c r="N8" s="4" t="s">
        <v>22</v>
      </c>
      <c r="O8" s="4" t="s">
        <v>23</v>
      </c>
      <c r="P8" s="33"/>
      <c r="Q8" s="33"/>
      <c r="R8" s="3" t="s">
        <v>24</v>
      </c>
      <c r="S8" s="2" t="s">
        <v>25</v>
      </c>
      <c r="T8" s="33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7"/>
      <c r="D9" s="27"/>
      <c r="E9" s="27"/>
      <c r="F9" s="27"/>
      <c r="G9" s="27"/>
      <c r="H9" s="27"/>
      <c r="I9" s="27"/>
      <c r="J9" s="2" t="s">
        <v>30</v>
      </c>
      <c r="K9" s="2" t="s">
        <v>31</v>
      </c>
      <c r="L9" s="27"/>
      <c r="M9" s="14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6" customFormat="1" ht="35.25" customHeight="1" x14ac:dyDescent="0.2">
      <c r="A10" s="21" t="s">
        <v>79</v>
      </c>
      <c r="B10" s="22" t="s">
        <v>73</v>
      </c>
      <c r="C10" s="21" t="s">
        <v>80</v>
      </c>
      <c r="D10" s="21" t="s">
        <v>81</v>
      </c>
      <c r="E10" s="21" t="s">
        <v>82</v>
      </c>
      <c r="F10" s="22" t="s">
        <v>47</v>
      </c>
      <c r="G10" s="21" t="s">
        <v>74</v>
      </c>
      <c r="H10" s="22" t="s">
        <v>75</v>
      </c>
      <c r="I10" s="21">
        <v>1</v>
      </c>
      <c r="J10" s="21" t="s">
        <v>83</v>
      </c>
      <c r="K10" s="22" t="s">
        <v>49</v>
      </c>
      <c r="L10" s="21">
        <v>3</v>
      </c>
      <c r="M10" s="21"/>
      <c r="N10" s="21"/>
      <c r="O10" s="21"/>
      <c r="P10" s="19">
        <f t="shared" ref="P10:P29" si="0">M10+N10-O10</f>
        <v>0</v>
      </c>
      <c r="Q10" s="21"/>
      <c r="R10" s="19">
        <v>0</v>
      </c>
      <c r="S10" s="19">
        <v>64700</v>
      </c>
      <c r="T10" s="19">
        <f t="shared" ref="T10:T29" si="1">P10-Q10+R10+S10</f>
        <v>64700</v>
      </c>
      <c r="U10" s="19">
        <v>44300</v>
      </c>
      <c r="V10" s="25">
        <f t="shared" ref="V10:V24" si="2">U10/T10</f>
        <v>0.68469860896445134</v>
      </c>
      <c r="W10" s="19">
        <v>43400</v>
      </c>
      <c r="X10" s="25">
        <f t="shared" ref="X10:X23" si="3">W10/T10</f>
        <v>0.67078825347758886</v>
      </c>
      <c r="Y10" s="19">
        <v>43400</v>
      </c>
      <c r="Z10" s="25">
        <f t="shared" ref="Z10:Z30" si="4">Y10/T10</f>
        <v>0.67078825347758886</v>
      </c>
      <c r="AMJ10"/>
    </row>
    <row r="11" spans="1:1024" s="16" customFormat="1" ht="33.75" x14ac:dyDescent="0.2">
      <c r="A11" s="21" t="s">
        <v>84</v>
      </c>
      <c r="B11" s="22" t="s">
        <v>61</v>
      </c>
      <c r="C11" s="21" t="s">
        <v>85</v>
      </c>
      <c r="D11" s="21" t="s">
        <v>86</v>
      </c>
      <c r="E11" s="21" t="s">
        <v>87</v>
      </c>
      <c r="F11" s="22" t="s">
        <v>70</v>
      </c>
      <c r="G11" s="21" t="s">
        <v>71</v>
      </c>
      <c r="H11" s="22" t="s">
        <v>72</v>
      </c>
      <c r="I11" s="21">
        <v>1</v>
      </c>
      <c r="J11" s="21" t="s">
        <v>83</v>
      </c>
      <c r="K11" s="22" t="s">
        <v>49</v>
      </c>
      <c r="L11" s="21">
        <v>1</v>
      </c>
      <c r="M11" s="21"/>
      <c r="N11" s="21"/>
      <c r="O11" s="21"/>
      <c r="P11" s="19">
        <f t="shared" si="0"/>
        <v>0</v>
      </c>
      <c r="Q11" s="21"/>
      <c r="R11" s="19">
        <v>942000</v>
      </c>
      <c r="S11" s="19">
        <v>0</v>
      </c>
      <c r="T11" s="19">
        <f t="shared" si="1"/>
        <v>942000</v>
      </c>
      <c r="U11" s="19">
        <v>942000</v>
      </c>
      <c r="V11" s="25">
        <f t="shared" si="2"/>
        <v>1</v>
      </c>
      <c r="W11" s="19">
        <v>794090.87</v>
      </c>
      <c r="X11" s="25">
        <f t="shared" si="3"/>
        <v>0.84298393842887476</v>
      </c>
      <c r="Y11" s="19">
        <v>794090.87</v>
      </c>
      <c r="Z11" s="25">
        <f t="shared" si="4"/>
        <v>0.84298393842887476</v>
      </c>
      <c r="AMJ11"/>
    </row>
    <row r="12" spans="1:1024" s="16" customFormat="1" ht="33.75" x14ac:dyDescent="0.2">
      <c r="A12" s="21" t="s">
        <v>84</v>
      </c>
      <c r="B12" s="22" t="s">
        <v>61</v>
      </c>
      <c r="C12" s="21" t="s">
        <v>88</v>
      </c>
      <c r="D12" s="21" t="s">
        <v>89</v>
      </c>
      <c r="E12" s="21" t="s">
        <v>82</v>
      </c>
      <c r="F12" s="22" t="s">
        <v>47</v>
      </c>
      <c r="G12" s="21" t="s">
        <v>90</v>
      </c>
      <c r="H12" s="22" t="s">
        <v>57</v>
      </c>
      <c r="I12" s="21">
        <v>2</v>
      </c>
      <c r="J12" s="21" t="s">
        <v>83</v>
      </c>
      <c r="K12" s="22" t="s">
        <v>49</v>
      </c>
      <c r="L12" s="21">
        <v>1</v>
      </c>
      <c r="M12" s="21"/>
      <c r="N12" s="21"/>
      <c r="O12" s="21"/>
      <c r="P12" s="19">
        <f t="shared" si="0"/>
        <v>0</v>
      </c>
      <c r="Q12" s="21"/>
      <c r="R12" s="19">
        <v>2000000</v>
      </c>
      <c r="S12" s="19">
        <v>0</v>
      </c>
      <c r="T12" s="19">
        <f t="shared" si="1"/>
        <v>2000000</v>
      </c>
      <c r="U12" s="19">
        <v>0</v>
      </c>
      <c r="V12" s="25">
        <f t="shared" si="2"/>
        <v>0</v>
      </c>
      <c r="W12" s="19">
        <v>0</v>
      </c>
      <c r="X12" s="25">
        <f t="shared" si="3"/>
        <v>0</v>
      </c>
      <c r="Y12" s="19">
        <v>0</v>
      </c>
      <c r="Z12" s="25">
        <f t="shared" si="4"/>
        <v>0</v>
      </c>
      <c r="AMJ12"/>
    </row>
    <row r="13" spans="1:1024" s="16" customFormat="1" ht="33.75" x14ac:dyDescent="0.2">
      <c r="A13" s="21" t="s">
        <v>84</v>
      </c>
      <c r="B13" s="22" t="s">
        <v>61</v>
      </c>
      <c r="C13" s="21" t="s">
        <v>88</v>
      </c>
      <c r="D13" s="21" t="s">
        <v>89</v>
      </c>
      <c r="E13" s="21" t="s">
        <v>82</v>
      </c>
      <c r="F13" s="22" t="s">
        <v>47</v>
      </c>
      <c r="G13" s="21" t="s">
        <v>90</v>
      </c>
      <c r="H13" s="22" t="s">
        <v>57</v>
      </c>
      <c r="I13" s="21">
        <v>2</v>
      </c>
      <c r="J13" s="21" t="s">
        <v>91</v>
      </c>
      <c r="K13" s="22" t="s">
        <v>58</v>
      </c>
      <c r="L13" s="21">
        <v>1</v>
      </c>
      <c r="M13" s="21"/>
      <c r="N13" s="21"/>
      <c r="O13" s="21"/>
      <c r="P13" s="19">
        <f t="shared" si="0"/>
        <v>0</v>
      </c>
      <c r="Q13" s="21"/>
      <c r="R13" s="19">
        <v>139262067.05000001</v>
      </c>
      <c r="S13" s="19">
        <v>0</v>
      </c>
      <c r="T13" s="19">
        <f t="shared" si="1"/>
        <v>139262067.05000001</v>
      </c>
      <c r="U13" s="19">
        <v>139240194.81</v>
      </c>
      <c r="V13" s="25">
        <f t="shared" si="2"/>
        <v>0.99984294186878497</v>
      </c>
      <c r="W13" s="19">
        <v>129184198.09</v>
      </c>
      <c r="X13" s="25">
        <f>U12/T13</f>
        <v>0</v>
      </c>
      <c r="Y13" s="19">
        <v>126018606.15000001</v>
      </c>
      <c r="Z13" s="25">
        <f t="shared" si="4"/>
        <v>0.90490259709239318</v>
      </c>
      <c r="AMJ13"/>
    </row>
    <row r="14" spans="1:1024" s="16" customFormat="1" ht="67.5" x14ac:dyDescent="0.2">
      <c r="A14" s="21" t="s">
        <v>84</v>
      </c>
      <c r="B14" s="22" t="s">
        <v>61</v>
      </c>
      <c r="C14" s="21" t="s">
        <v>80</v>
      </c>
      <c r="D14" s="21" t="s">
        <v>86</v>
      </c>
      <c r="E14" s="21" t="s">
        <v>82</v>
      </c>
      <c r="F14" s="22" t="s">
        <v>47</v>
      </c>
      <c r="G14" s="21" t="s">
        <v>56</v>
      </c>
      <c r="H14" s="22" t="s">
        <v>66</v>
      </c>
      <c r="I14" s="21">
        <v>1</v>
      </c>
      <c r="J14" s="21" t="s">
        <v>83</v>
      </c>
      <c r="K14" s="22" t="s">
        <v>49</v>
      </c>
      <c r="L14" s="21">
        <v>1</v>
      </c>
      <c r="M14" s="21"/>
      <c r="N14" s="21"/>
      <c r="O14" s="21"/>
      <c r="P14" s="19">
        <f t="shared" si="0"/>
        <v>0</v>
      </c>
      <c r="Q14" s="21"/>
      <c r="R14" s="19">
        <v>79250000</v>
      </c>
      <c r="S14" s="19">
        <v>0</v>
      </c>
      <c r="T14" s="19">
        <f t="shared" si="1"/>
        <v>79250000</v>
      </c>
      <c r="U14" s="19">
        <v>79243590.239999995</v>
      </c>
      <c r="V14" s="25">
        <f t="shared" si="2"/>
        <v>0.99991911974763403</v>
      </c>
      <c r="W14" s="19">
        <v>72447235.719999999</v>
      </c>
      <c r="X14" s="25">
        <f t="shared" si="3"/>
        <v>0.91416070309148267</v>
      </c>
      <c r="Y14" s="19">
        <v>72434285.980000004</v>
      </c>
      <c r="Z14" s="25">
        <f t="shared" si="4"/>
        <v>0.91399729943217667</v>
      </c>
      <c r="AMJ14"/>
    </row>
    <row r="15" spans="1:1024" s="16" customFormat="1" ht="56.25" x14ac:dyDescent="0.2">
      <c r="A15" s="21" t="s">
        <v>84</v>
      </c>
      <c r="B15" s="22" t="s">
        <v>61</v>
      </c>
      <c r="C15" s="21" t="s">
        <v>80</v>
      </c>
      <c r="D15" s="21" t="s">
        <v>92</v>
      </c>
      <c r="E15" s="21" t="s">
        <v>82</v>
      </c>
      <c r="F15" s="22" t="s">
        <v>47</v>
      </c>
      <c r="G15" s="21" t="s">
        <v>93</v>
      </c>
      <c r="H15" s="22" t="s">
        <v>68</v>
      </c>
      <c r="I15" s="21">
        <v>2</v>
      </c>
      <c r="J15" s="21" t="s">
        <v>83</v>
      </c>
      <c r="K15" s="22" t="s">
        <v>49</v>
      </c>
      <c r="L15" s="21">
        <v>3</v>
      </c>
      <c r="M15" s="21"/>
      <c r="N15" s="21"/>
      <c r="O15" s="21"/>
      <c r="P15" s="19">
        <f t="shared" si="0"/>
        <v>0</v>
      </c>
      <c r="Q15" s="21"/>
      <c r="R15" s="19">
        <v>31551819.239999998</v>
      </c>
      <c r="S15" s="19">
        <v>0</v>
      </c>
      <c r="T15" s="19">
        <f t="shared" si="1"/>
        <v>31551819.239999998</v>
      </c>
      <c r="U15" s="19">
        <v>29648734.059999999</v>
      </c>
      <c r="V15" s="25">
        <f t="shared" si="2"/>
        <v>0.93968382090667679</v>
      </c>
      <c r="W15" s="19">
        <v>22776660.600000001</v>
      </c>
      <c r="X15" s="25">
        <f t="shared" si="3"/>
        <v>0.7218810562633029</v>
      </c>
      <c r="Y15" s="19">
        <v>22775590.789999999</v>
      </c>
      <c r="Z15" s="25">
        <f t="shared" si="4"/>
        <v>0.72184714981905429</v>
      </c>
      <c r="AMJ15"/>
    </row>
    <row r="16" spans="1:1024" s="16" customFormat="1" ht="33.75" x14ac:dyDescent="0.2">
      <c r="A16" s="21" t="s">
        <v>84</v>
      </c>
      <c r="B16" s="22" t="s">
        <v>61</v>
      </c>
      <c r="C16" s="21" t="s">
        <v>80</v>
      </c>
      <c r="D16" s="21" t="s">
        <v>94</v>
      </c>
      <c r="E16" s="21" t="s">
        <v>82</v>
      </c>
      <c r="F16" s="22" t="s">
        <v>47</v>
      </c>
      <c r="G16" s="21" t="s">
        <v>51</v>
      </c>
      <c r="H16" s="22" t="s">
        <v>52</v>
      </c>
      <c r="I16" s="21">
        <v>1</v>
      </c>
      <c r="J16" s="21" t="s">
        <v>83</v>
      </c>
      <c r="K16" s="22" t="s">
        <v>49</v>
      </c>
      <c r="L16" s="21">
        <v>1</v>
      </c>
      <c r="M16" s="21"/>
      <c r="N16" s="21"/>
      <c r="O16" s="21"/>
      <c r="P16" s="19">
        <f t="shared" si="0"/>
        <v>0</v>
      </c>
      <c r="Q16" s="21"/>
      <c r="R16" s="19">
        <v>471907976.41000003</v>
      </c>
      <c r="S16" s="19">
        <v>0</v>
      </c>
      <c r="T16" s="19">
        <f t="shared" si="1"/>
        <v>471907976.41000003</v>
      </c>
      <c r="U16" s="19">
        <v>471760250.06</v>
      </c>
      <c r="V16" s="25">
        <f t="shared" si="2"/>
        <v>0.99968695941288421</v>
      </c>
      <c r="W16" s="19">
        <v>428242264.20999998</v>
      </c>
      <c r="X16" s="25">
        <f t="shared" si="3"/>
        <v>0.90746985772060207</v>
      </c>
      <c r="Y16" s="19">
        <v>414100508.25999999</v>
      </c>
      <c r="Z16" s="25">
        <f t="shared" si="4"/>
        <v>0.8775026678087422</v>
      </c>
      <c r="AMJ16"/>
    </row>
    <row r="17" spans="1:1024" s="16" customFormat="1" ht="45" x14ac:dyDescent="0.2">
      <c r="A17" s="21" t="s">
        <v>84</v>
      </c>
      <c r="B17" s="22" t="s">
        <v>61</v>
      </c>
      <c r="C17" s="21" t="s">
        <v>80</v>
      </c>
      <c r="D17" s="21" t="s">
        <v>92</v>
      </c>
      <c r="E17" s="21" t="s">
        <v>82</v>
      </c>
      <c r="F17" s="22" t="s">
        <v>47</v>
      </c>
      <c r="G17" s="21" t="s">
        <v>55</v>
      </c>
      <c r="H17" s="22" t="s">
        <v>67</v>
      </c>
      <c r="I17" s="21">
        <v>1</v>
      </c>
      <c r="J17" s="21" t="s">
        <v>83</v>
      </c>
      <c r="K17" s="22" t="s">
        <v>49</v>
      </c>
      <c r="L17" s="21">
        <v>3</v>
      </c>
      <c r="M17" s="21"/>
      <c r="N17" s="21"/>
      <c r="O17" s="21"/>
      <c r="P17" s="19">
        <f t="shared" si="0"/>
        <v>0</v>
      </c>
      <c r="Q17" s="21"/>
      <c r="R17" s="19">
        <v>28725700</v>
      </c>
      <c r="S17" s="19">
        <v>0</v>
      </c>
      <c r="T17" s="19">
        <f t="shared" si="1"/>
        <v>28725700</v>
      </c>
      <c r="U17" s="19">
        <v>28483940.23</v>
      </c>
      <c r="V17" s="25">
        <f t="shared" ref="V17" si="5">U17/T17</f>
        <v>0.99158385104627567</v>
      </c>
      <c r="W17" s="19">
        <v>26248246.039999999</v>
      </c>
      <c r="X17" s="25">
        <f t="shared" ref="X17" si="6">W17/T17</f>
        <v>0.91375479239844459</v>
      </c>
      <c r="Y17" s="19">
        <v>26248246.039999999</v>
      </c>
      <c r="Z17" s="25">
        <f t="shared" ref="Z17" si="7">Y17/T17</f>
        <v>0.91375479239844459</v>
      </c>
      <c r="AMJ17"/>
    </row>
    <row r="18" spans="1:1024" s="16" customFormat="1" ht="45" x14ac:dyDescent="0.2">
      <c r="A18" s="21" t="s">
        <v>84</v>
      </c>
      <c r="B18" s="22" t="s">
        <v>61</v>
      </c>
      <c r="C18" s="21" t="s">
        <v>80</v>
      </c>
      <c r="D18" s="21" t="s">
        <v>94</v>
      </c>
      <c r="E18" s="21" t="s">
        <v>82</v>
      </c>
      <c r="F18" s="22" t="s">
        <v>47</v>
      </c>
      <c r="G18" s="21" t="s">
        <v>53</v>
      </c>
      <c r="H18" s="22" t="s">
        <v>76</v>
      </c>
      <c r="I18" s="21">
        <v>1</v>
      </c>
      <c r="J18" s="21" t="s">
        <v>83</v>
      </c>
      <c r="K18" s="22" t="s">
        <v>49</v>
      </c>
      <c r="L18" s="21">
        <v>3</v>
      </c>
      <c r="M18" s="21"/>
      <c r="N18" s="21"/>
      <c r="O18" s="21"/>
      <c r="P18" s="19">
        <f t="shared" si="0"/>
        <v>0</v>
      </c>
      <c r="Q18" s="21"/>
      <c r="R18" s="19">
        <v>1204000</v>
      </c>
      <c r="S18" s="19">
        <v>0</v>
      </c>
      <c r="T18" s="19">
        <f t="shared" si="1"/>
        <v>1204000</v>
      </c>
      <c r="U18" s="19">
        <v>1088938.1100000001</v>
      </c>
      <c r="V18" s="25">
        <f t="shared" si="2"/>
        <v>0.90443364617940203</v>
      </c>
      <c r="W18" s="19">
        <v>982824.83</v>
      </c>
      <c r="X18" s="25">
        <f t="shared" si="3"/>
        <v>0.81629969269102987</v>
      </c>
      <c r="Y18" s="19">
        <v>982824.83</v>
      </c>
      <c r="Z18" s="25">
        <f t="shared" si="4"/>
        <v>0.81629969269102987</v>
      </c>
      <c r="AMJ18"/>
    </row>
    <row r="19" spans="1:1024" s="16" customFormat="1" ht="33.75" x14ac:dyDescent="0.2">
      <c r="A19" s="21" t="s">
        <v>84</v>
      </c>
      <c r="B19" s="22" t="s">
        <v>61</v>
      </c>
      <c r="C19" s="21" t="s">
        <v>80</v>
      </c>
      <c r="D19" s="21" t="s">
        <v>94</v>
      </c>
      <c r="E19" s="21" t="s">
        <v>82</v>
      </c>
      <c r="F19" s="22" t="s">
        <v>47</v>
      </c>
      <c r="G19" s="21" t="s">
        <v>54</v>
      </c>
      <c r="H19" s="22" t="s">
        <v>77</v>
      </c>
      <c r="I19" s="21">
        <v>1</v>
      </c>
      <c r="J19" s="21" t="s">
        <v>83</v>
      </c>
      <c r="K19" s="22" t="s">
        <v>49</v>
      </c>
      <c r="L19" s="21">
        <v>4</v>
      </c>
      <c r="M19" s="21"/>
      <c r="N19" s="21"/>
      <c r="O19" s="21"/>
      <c r="P19" s="19">
        <f t="shared" si="0"/>
        <v>0</v>
      </c>
      <c r="Q19" s="21"/>
      <c r="R19" s="19">
        <v>3816935</v>
      </c>
      <c r="S19" s="19">
        <v>0</v>
      </c>
      <c r="T19" s="19">
        <f t="shared" si="1"/>
        <v>3816935</v>
      </c>
      <c r="U19" s="19">
        <v>1086288.44</v>
      </c>
      <c r="V19" s="25">
        <f t="shared" si="2"/>
        <v>0.28459704972707156</v>
      </c>
      <c r="W19" s="19">
        <v>50631.83</v>
      </c>
      <c r="X19" s="25">
        <f t="shared" si="3"/>
        <v>1.326504905113658E-2</v>
      </c>
      <c r="Y19" s="19">
        <v>50631.83</v>
      </c>
      <c r="Z19" s="25">
        <f t="shared" si="4"/>
        <v>1.326504905113658E-2</v>
      </c>
      <c r="AMJ19"/>
    </row>
    <row r="20" spans="1:1024" s="16" customFormat="1" ht="33.75" x14ac:dyDescent="0.2">
      <c r="A20" s="21" t="s">
        <v>84</v>
      </c>
      <c r="B20" s="22" t="s">
        <v>61</v>
      </c>
      <c r="C20" s="21" t="s">
        <v>80</v>
      </c>
      <c r="D20" s="21" t="s">
        <v>94</v>
      </c>
      <c r="E20" s="21" t="s">
        <v>82</v>
      </c>
      <c r="F20" s="22" t="s">
        <v>47</v>
      </c>
      <c r="G20" s="21" t="s">
        <v>54</v>
      </c>
      <c r="H20" s="22" t="s">
        <v>77</v>
      </c>
      <c r="I20" s="21">
        <v>1</v>
      </c>
      <c r="J20" s="21" t="s">
        <v>83</v>
      </c>
      <c r="K20" s="22" t="s">
        <v>49</v>
      </c>
      <c r="L20" s="21">
        <v>3</v>
      </c>
      <c r="M20" s="21"/>
      <c r="N20" s="21"/>
      <c r="O20" s="21"/>
      <c r="P20" s="19">
        <f t="shared" si="0"/>
        <v>0</v>
      </c>
      <c r="Q20" s="21"/>
      <c r="R20" s="19">
        <v>1709401</v>
      </c>
      <c r="S20" s="19">
        <v>0</v>
      </c>
      <c r="T20" s="19">
        <f t="shared" si="1"/>
        <v>1709401</v>
      </c>
      <c r="U20" s="19">
        <v>592265.15</v>
      </c>
      <c r="V20" s="25">
        <f t="shared" si="2"/>
        <v>0.34647525653723149</v>
      </c>
      <c r="W20" s="19">
        <v>411331.44</v>
      </c>
      <c r="X20" s="25">
        <f t="shared" si="3"/>
        <v>0.24062899226103179</v>
      </c>
      <c r="Y20" s="19">
        <v>406494.43</v>
      </c>
      <c r="Z20" s="25">
        <f t="shared" si="4"/>
        <v>0.23779934023672619</v>
      </c>
      <c r="AMJ20"/>
    </row>
    <row r="21" spans="1:1024" s="16" customFormat="1" ht="33.75" x14ac:dyDescent="0.2">
      <c r="A21" s="21" t="s">
        <v>84</v>
      </c>
      <c r="B21" s="22" t="s">
        <v>61</v>
      </c>
      <c r="C21" s="21" t="s">
        <v>80</v>
      </c>
      <c r="D21" s="21" t="s">
        <v>95</v>
      </c>
      <c r="E21" s="21" t="s">
        <v>82</v>
      </c>
      <c r="F21" s="22" t="s">
        <v>47</v>
      </c>
      <c r="G21" s="21" t="s">
        <v>96</v>
      </c>
      <c r="H21" s="22" t="s">
        <v>62</v>
      </c>
      <c r="I21" s="21">
        <v>1</v>
      </c>
      <c r="J21" s="21" t="s">
        <v>83</v>
      </c>
      <c r="K21" s="22" t="s">
        <v>49</v>
      </c>
      <c r="L21" s="21">
        <v>3</v>
      </c>
      <c r="M21" s="21"/>
      <c r="N21" s="21"/>
      <c r="O21" s="21"/>
      <c r="P21" s="19">
        <f t="shared" si="0"/>
        <v>0</v>
      </c>
      <c r="Q21" s="21"/>
      <c r="R21" s="19">
        <v>3222039</v>
      </c>
      <c r="S21" s="19">
        <v>0</v>
      </c>
      <c r="T21" s="19">
        <f t="shared" si="1"/>
        <v>3222039</v>
      </c>
      <c r="U21" s="19">
        <v>3220734.55</v>
      </c>
      <c r="V21" s="25">
        <f t="shared" si="2"/>
        <v>0.999595147668914</v>
      </c>
      <c r="W21" s="19">
        <v>3220621.15</v>
      </c>
      <c r="X21" s="25">
        <f t="shared" si="3"/>
        <v>0.99955995256419927</v>
      </c>
      <c r="Y21" s="19">
        <v>3091021.42</v>
      </c>
      <c r="Z21" s="25">
        <f t="shared" si="4"/>
        <v>0.95933705954521342</v>
      </c>
      <c r="AMJ21"/>
    </row>
    <row r="22" spans="1:1024" s="16" customFormat="1" ht="33.75" x14ac:dyDescent="0.2">
      <c r="A22" s="21" t="s">
        <v>84</v>
      </c>
      <c r="B22" s="22" t="s">
        <v>61</v>
      </c>
      <c r="C22" s="21" t="s">
        <v>80</v>
      </c>
      <c r="D22" s="21" t="s">
        <v>95</v>
      </c>
      <c r="E22" s="21" t="s">
        <v>82</v>
      </c>
      <c r="F22" s="22" t="s">
        <v>47</v>
      </c>
      <c r="G22" s="21" t="s">
        <v>97</v>
      </c>
      <c r="H22" s="22" t="s">
        <v>48</v>
      </c>
      <c r="I22" s="21">
        <v>1</v>
      </c>
      <c r="J22" s="21" t="s">
        <v>83</v>
      </c>
      <c r="K22" s="22" t="s">
        <v>49</v>
      </c>
      <c r="L22" s="21">
        <v>4</v>
      </c>
      <c r="M22" s="21"/>
      <c r="N22" s="21"/>
      <c r="O22" s="21"/>
      <c r="P22" s="19">
        <f t="shared" si="0"/>
        <v>0</v>
      </c>
      <c r="Q22" s="21"/>
      <c r="R22" s="19">
        <v>2396500</v>
      </c>
      <c r="S22" s="19">
        <v>0</v>
      </c>
      <c r="T22" s="19">
        <f t="shared" ref="T22" si="8">P22-Q22+R22+S22</f>
        <v>2396500</v>
      </c>
      <c r="U22" s="19">
        <v>31446.68</v>
      </c>
      <c r="V22" s="25">
        <f t="shared" ref="V22" si="9">U22/T22</f>
        <v>1.3121919465887753E-2</v>
      </c>
      <c r="W22" s="19">
        <v>26881.8</v>
      </c>
      <c r="X22" s="25">
        <f t="shared" ref="X22" si="10">W22/T22</f>
        <v>1.121710828291258E-2</v>
      </c>
      <c r="Y22" s="19">
        <v>26881.8</v>
      </c>
      <c r="Z22" s="25">
        <f t="shared" ref="Z22" si="11">Y22/T22</f>
        <v>1.121710828291258E-2</v>
      </c>
      <c r="AMJ22"/>
    </row>
    <row r="23" spans="1:1024" s="16" customFormat="1" ht="33.75" x14ac:dyDescent="0.2">
      <c r="A23" s="21" t="s">
        <v>84</v>
      </c>
      <c r="B23" s="22" t="s">
        <v>61</v>
      </c>
      <c r="C23" s="21" t="s">
        <v>80</v>
      </c>
      <c r="D23" s="21" t="s">
        <v>95</v>
      </c>
      <c r="E23" s="21" t="s">
        <v>82</v>
      </c>
      <c r="F23" s="22" t="s">
        <v>47</v>
      </c>
      <c r="G23" s="21" t="s">
        <v>97</v>
      </c>
      <c r="H23" s="22" t="s">
        <v>48</v>
      </c>
      <c r="I23" s="21">
        <v>1</v>
      </c>
      <c r="J23" s="21" t="s">
        <v>83</v>
      </c>
      <c r="K23" s="22" t="s">
        <v>49</v>
      </c>
      <c r="L23" s="21">
        <v>3</v>
      </c>
      <c r="M23" s="21"/>
      <c r="N23" s="21"/>
      <c r="O23" s="21"/>
      <c r="P23" s="19">
        <f t="shared" si="0"/>
        <v>0</v>
      </c>
      <c r="Q23" s="21"/>
      <c r="R23" s="19">
        <v>62997586.700000003</v>
      </c>
      <c r="S23" s="19">
        <v>0</v>
      </c>
      <c r="T23" s="19">
        <f t="shared" si="1"/>
        <v>62997586.700000003</v>
      </c>
      <c r="U23" s="19">
        <v>57635199.579999998</v>
      </c>
      <c r="V23" s="25">
        <f t="shared" si="2"/>
        <v>0.91487948347075321</v>
      </c>
      <c r="W23" s="19">
        <v>49055413.759999998</v>
      </c>
      <c r="X23" s="25">
        <f t="shared" si="3"/>
        <v>0.77868718993326125</v>
      </c>
      <c r="Y23" s="19">
        <v>48856076.600000001</v>
      </c>
      <c r="Z23" s="25">
        <f t="shared" si="4"/>
        <v>0.77552298681942999</v>
      </c>
      <c r="AMJ23"/>
    </row>
    <row r="24" spans="1:1024" s="16" customFormat="1" ht="33.75" x14ac:dyDescent="0.2">
      <c r="A24" s="21" t="s">
        <v>84</v>
      </c>
      <c r="B24" s="22" t="s">
        <v>61</v>
      </c>
      <c r="C24" s="21" t="s">
        <v>80</v>
      </c>
      <c r="D24" s="21" t="s">
        <v>95</v>
      </c>
      <c r="E24" s="21" t="s">
        <v>82</v>
      </c>
      <c r="F24" s="22" t="s">
        <v>47</v>
      </c>
      <c r="G24" s="21" t="s">
        <v>97</v>
      </c>
      <c r="H24" s="22" t="s">
        <v>48</v>
      </c>
      <c r="I24" s="21">
        <v>1</v>
      </c>
      <c r="J24" s="21" t="s">
        <v>98</v>
      </c>
      <c r="K24" s="22" t="s">
        <v>50</v>
      </c>
      <c r="L24" s="21">
        <v>3</v>
      </c>
      <c r="M24" s="21"/>
      <c r="N24" s="21"/>
      <c r="O24" s="21"/>
      <c r="P24" s="19">
        <f t="shared" si="0"/>
        <v>0</v>
      </c>
      <c r="Q24" s="21"/>
      <c r="R24" s="19">
        <v>12803264</v>
      </c>
      <c r="S24" s="19">
        <v>0</v>
      </c>
      <c r="T24" s="19">
        <f t="shared" si="1"/>
        <v>12803264</v>
      </c>
      <c r="U24" s="19">
        <v>11405438.76</v>
      </c>
      <c r="V24" s="25">
        <f t="shared" si="2"/>
        <v>0.89082274332545197</v>
      </c>
      <c r="W24" s="19">
        <v>10304224.91</v>
      </c>
      <c r="X24" s="25">
        <f>U24/T24</f>
        <v>0.89082274332545197</v>
      </c>
      <c r="Y24" s="19">
        <v>10178576.710000001</v>
      </c>
      <c r="Z24" s="25">
        <f t="shared" si="4"/>
        <v>0.79499858083063824</v>
      </c>
      <c r="AMJ24"/>
    </row>
    <row r="25" spans="1:1024" s="16" customFormat="1" ht="56.25" x14ac:dyDescent="0.2">
      <c r="A25" s="21" t="s">
        <v>99</v>
      </c>
      <c r="B25" s="22" t="s">
        <v>46</v>
      </c>
      <c r="C25" s="21" t="s">
        <v>80</v>
      </c>
      <c r="D25" s="21" t="s">
        <v>92</v>
      </c>
      <c r="E25" s="21" t="s">
        <v>82</v>
      </c>
      <c r="F25" s="22" t="s">
        <v>47</v>
      </c>
      <c r="G25" s="21" t="s">
        <v>93</v>
      </c>
      <c r="H25" s="22" t="s">
        <v>68</v>
      </c>
      <c r="I25" s="21">
        <v>2</v>
      </c>
      <c r="J25" s="21" t="s">
        <v>83</v>
      </c>
      <c r="K25" s="22" t="s">
        <v>49</v>
      </c>
      <c r="L25" s="21">
        <v>3</v>
      </c>
      <c r="M25" s="21"/>
      <c r="N25" s="21"/>
      <c r="O25" s="21"/>
      <c r="P25" s="19">
        <f t="shared" ref="P25" si="12">M25+N25-O25</f>
        <v>0</v>
      </c>
      <c r="Q25" s="21"/>
      <c r="R25" s="19">
        <v>2083620</v>
      </c>
      <c r="S25" s="19">
        <v>0</v>
      </c>
      <c r="T25" s="19">
        <f t="shared" ref="T25" si="13">P25-Q25+R25+S25</f>
        <v>2083620</v>
      </c>
      <c r="U25" s="19">
        <v>2083620</v>
      </c>
      <c r="V25" s="25">
        <f t="shared" ref="V25:V30" si="14">U25/T25</f>
        <v>1</v>
      </c>
      <c r="W25" s="19">
        <v>1329251.3500000001</v>
      </c>
      <c r="X25" s="25">
        <f t="shared" ref="X25:X30" si="15">W25/T25</f>
        <v>0.63795286568568166</v>
      </c>
      <c r="Y25" s="19">
        <v>1329251.3500000001</v>
      </c>
      <c r="Z25" s="25">
        <f t="shared" ref="Z25" si="16">Y25/T25</f>
        <v>0.63795286568568166</v>
      </c>
      <c r="AMJ25"/>
    </row>
    <row r="26" spans="1:1024" s="16" customFormat="1" ht="33.75" x14ac:dyDescent="0.2">
      <c r="A26" s="21" t="s">
        <v>99</v>
      </c>
      <c r="B26" s="22" t="s">
        <v>46</v>
      </c>
      <c r="C26" s="21" t="s">
        <v>80</v>
      </c>
      <c r="D26" s="21" t="s">
        <v>94</v>
      </c>
      <c r="E26" s="21" t="s">
        <v>82</v>
      </c>
      <c r="F26" s="22" t="s">
        <v>47</v>
      </c>
      <c r="G26" s="21" t="s">
        <v>51</v>
      </c>
      <c r="H26" s="22" t="s">
        <v>52</v>
      </c>
      <c r="I26" s="21">
        <v>1</v>
      </c>
      <c r="J26" s="21" t="s">
        <v>83</v>
      </c>
      <c r="K26" s="22" t="s">
        <v>49</v>
      </c>
      <c r="L26" s="21">
        <v>1</v>
      </c>
      <c r="M26" s="21"/>
      <c r="N26" s="21"/>
      <c r="O26" s="21"/>
      <c r="P26" s="19">
        <f t="shared" si="0"/>
        <v>0</v>
      </c>
      <c r="Q26" s="21"/>
      <c r="R26" s="19">
        <v>6485.2</v>
      </c>
      <c r="S26" s="19">
        <v>0</v>
      </c>
      <c r="T26" s="19">
        <f t="shared" si="1"/>
        <v>6485.2</v>
      </c>
      <c r="U26" s="19">
        <v>6485.2</v>
      </c>
      <c r="V26" s="25">
        <f t="shared" si="14"/>
        <v>1</v>
      </c>
      <c r="W26" s="19">
        <v>6485.2</v>
      </c>
      <c r="X26" s="25">
        <f t="shared" si="15"/>
        <v>1</v>
      </c>
      <c r="Y26" s="19">
        <v>6485.2</v>
      </c>
      <c r="Z26" s="25">
        <f t="shared" si="4"/>
        <v>1</v>
      </c>
      <c r="AMJ26"/>
    </row>
    <row r="27" spans="1:1024" s="16" customFormat="1" ht="33.75" x14ac:dyDescent="0.2">
      <c r="A27" s="21" t="s">
        <v>99</v>
      </c>
      <c r="B27" s="22" t="s">
        <v>46</v>
      </c>
      <c r="C27" s="21" t="s">
        <v>80</v>
      </c>
      <c r="D27" s="21" t="s">
        <v>95</v>
      </c>
      <c r="E27" s="21" t="s">
        <v>82</v>
      </c>
      <c r="F27" s="22" t="s">
        <v>47</v>
      </c>
      <c r="G27" s="21" t="s">
        <v>97</v>
      </c>
      <c r="H27" s="22" t="s">
        <v>48</v>
      </c>
      <c r="I27" s="21">
        <v>1</v>
      </c>
      <c r="J27" s="21" t="s">
        <v>83</v>
      </c>
      <c r="K27" s="22" t="s">
        <v>49</v>
      </c>
      <c r="L27" s="21">
        <v>3</v>
      </c>
      <c r="M27" s="21"/>
      <c r="N27" s="21"/>
      <c r="O27" s="21"/>
      <c r="P27" s="19">
        <f t="shared" si="0"/>
        <v>0</v>
      </c>
      <c r="Q27" s="21"/>
      <c r="R27" s="19">
        <v>411748.1</v>
      </c>
      <c r="S27" s="19">
        <v>0</v>
      </c>
      <c r="T27" s="19">
        <f t="shared" si="1"/>
        <v>411748.1</v>
      </c>
      <c r="U27" s="19">
        <v>381122.84</v>
      </c>
      <c r="V27" s="25">
        <f t="shared" si="14"/>
        <v>0.92562136898749514</v>
      </c>
      <c r="W27" s="19">
        <v>368882.48</v>
      </c>
      <c r="X27" s="25">
        <f t="shared" si="15"/>
        <v>0.89589358153686682</v>
      </c>
      <c r="Y27" s="19">
        <v>367193.48</v>
      </c>
      <c r="Z27" s="25">
        <f t="shared" si="4"/>
        <v>0.89179155896529938</v>
      </c>
      <c r="AMJ27"/>
    </row>
    <row r="28" spans="1:1024" s="16" customFormat="1" ht="56.25" x14ac:dyDescent="0.2">
      <c r="A28" s="21" t="s">
        <v>100</v>
      </c>
      <c r="B28" s="22" t="s">
        <v>78</v>
      </c>
      <c r="C28" s="21" t="s">
        <v>85</v>
      </c>
      <c r="D28" s="21" t="s">
        <v>86</v>
      </c>
      <c r="E28" s="21" t="s">
        <v>101</v>
      </c>
      <c r="F28" s="22" t="s">
        <v>64</v>
      </c>
      <c r="G28" s="21" t="s">
        <v>65</v>
      </c>
      <c r="H28" s="22" t="s">
        <v>69</v>
      </c>
      <c r="I28" s="21">
        <v>2</v>
      </c>
      <c r="J28" s="21" t="s">
        <v>83</v>
      </c>
      <c r="K28" s="22" t="s">
        <v>49</v>
      </c>
      <c r="L28" s="21">
        <v>3</v>
      </c>
      <c r="M28" s="21"/>
      <c r="N28" s="21"/>
      <c r="O28" s="21"/>
      <c r="P28" s="19">
        <f t="shared" si="0"/>
        <v>0</v>
      </c>
      <c r="Q28" s="21"/>
      <c r="R28" s="19">
        <v>29543660</v>
      </c>
      <c r="S28" s="19">
        <v>0</v>
      </c>
      <c r="T28" s="19">
        <f t="shared" si="1"/>
        <v>29543660</v>
      </c>
      <c r="U28" s="19">
        <v>29541592.09</v>
      </c>
      <c r="V28" s="25">
        <f t="shared" si="14"/>
        <v>0.99993000494860829</v>
      </c>
      <c r="W28" s="19">
        <v>29538934.43</v>
      </c>
      <c r="X28" s="25">
        <f t="shared" si="15"/>
        <v>0.99984004791552572</v>
      </c>
      <c r="Y28" s="19">
        <v>28182735.850000001</v>
      </c>
      <c r="Z28" s="25">
        <f t="shared" si="4"/>
        <v>0.95393515393827311</v>
      </c>
      <c r="AMJ28"/>
    </row>
    <row r="29" spans="1:1024" s="16" customFormat="1" ht="56.25" x14ac:dyDescent="0.2">
      <c r="A29" s="21" t="s">
        <v>102</v>
      </c>
      <c r="B29" s="22" t="s">
        <v>63</v>
      </c>
      <c r="C29" s="21" t="s">
        <v>85</v>
      </c>
      <c r="D29" s="21" t="s">
        <v>86</v>
      </c>
      <c r="E29" s="21" t="s">
        <v>101</v>
      </c>
      <c r="F29" s="22" t="s">
        <v>64</v>
      </c>
      <c r="G29" s="21" t="s">
        <v>65</v>
      </c>
      <c r="H29" s="22" t="s">
        <v>69</v>
      </c>
      <c r="I29" s="21">
        <v>2</v>
      </c>
      <c r="J29" s="21" t="s">
        <v>83</v>
      </c>
      <c r="K29" s="22" t="s">
        <v>49</v>
      </c>
      <c r="L29" s="21">
        <v>3</v>
      </c>
      <c r="M29" s="21"/>
      <c r="N29" s="21"/>
      <c r="O29" s="21"/>
      <c r="P29" s="19">
        <f t="shared" si="0"/>
        <v>0</v>
      </c>
      <c r="Q29" s="21"/>
      <c r="R29" s="19">
        <v>0</v>
      </c>
      <c r="S29" s="19">
        <v>0</v>
      </c>
      <c r="T29" s="19">
        <f t="shared" si="1"/>
        <v>0</v>
      </c>
      <c r="U29" s="19">
        <v>0</v>
      </c>
      <c r="V29" s="25" t="e">
        <f t="shared" si="14"/>
        <v>#DIV/0!</v>
      </c>
      <c r="W29" s="19">
        <v>0</v>
      </c>
      <c r="X29" s="25" t="e">
        <f t="shared" si="15"/>
        <v>#DIV/0!</v>
      </c>
      <c r="Y29" s="19">
        <v>0</v>
      </c>
      <c r="Z29" s="25" t="e">
        <f t="shared" si="4"/>
        <v>#DIV/0!</v>
      </c>
      <c r="AMJ29"/>
    </row>
    <row r="30" spans="1:1024" x14ac:dyDescent="0.2">
      <c r="A30" s="30" t="s">
        <v>59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"/>
      <c r="N30" s="1"/>
      <c r="O30" s="1"/>
      <c r="P30" s="17">
        <f>SUM(P10:P29)</f>
        <v>0</v>
      </c>
      <c r="Q30" s="1"/>
      <c r="R30" s="17">
        <f>SUM(R10:R29)</f>
        <v>873834801.70000017</v>
      </c>
      <c r="S30" s="17">
        <f t="shared" ref="S30:Y30" si="17">SUM(S10:S29)</f>
        <v>64700</v>
      </c>
      <c r="T30" s="17">
        <f t="shared" si="17"/>
        <v>873899501.70000017</v>
      </c>
      <c r="U30" s="17">
        <f t="shared" si="17"/>
        <v>856436140.80000019</v>
      </c>
      <c r="V30" s="25">
        <f t="shared" si="14"/>
        <v>0.98001674006447148</v>
      </c>
      <c r="W30" s="17">
        <f t="shared" si="17"/>
        <v>775031578.71000004</v>
      </c>
      <c r="X30" s="25">
        <f t="shared" si="15"/>
        <v>0.88686579772883267</v>
      </c>
      <c r="Y30" s="17">
        <f t="shared" si="17"/>
        <v>755892901.59000003</v>
      </c>
      <c r="Z30" s="25">
        <f t="shared" si="4"/>
        <v>0.86496547957695202</v>
      </c>
    </row>
    <row r="31" spans="1:1024" x14ac:dyDescent="0.2">
      <c r="U31" s="23"/>
    </row>
    <row r="32" spans="1:1024" x14ac:dyDescent="0.2">
      <c r="R32" s="18"/>
      <c r="U32" s="23"/>
    </row>
    <row r="34" spans="18:25" x14ac:dyDescent="0.2">
      <c r="R34" s="18"/>
      <c r="S34" s="18"/>
      <c r="T34" s="18"/>
      <c r="U34" s="18"/>
      <c r="V34" s="26"/>
      <c r="W34" s="18"/>
      <c r="X34" s="26"/>
      <c r="Y34" s="18"/>
    </row>
    <row r="36" spans="18:25" x14ac:dyDescent="0.2">
      <c r="U36" s="18"/>
    </row>
    <row r="37" spans="18:25" x14ac:dyDescent="0.2">
      <c r="U37" s="18"/>
    </row>
  </sheetData>
  <mergeCells count="21">
    <mergeCell ref="L8:L9"/>
    <mergeCell ref="A30:L30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C2:H2"/>
    <mergeCell ref="C3:J3"/>
    <mergeCell ref="C4:H4"/>
    <mergeCell ref="J8:K8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AD985-1E46-454A-8A6C-14BF066BB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9F099-435D-4DBE-BF86-23830D250CC8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5705cfee-9805-40b2-bb93-857057e68a02"/>
    <ds:schemaRef ds:uri="fed02734-a752-47ba-8936-a432a7118a7e"/>
  </ds:schemaRefs>
</ds:datastoreItem>
</file>

<file path=customXml/itemProps3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2023 (SJMG - 090013)</vt:lpstr>
      <vt:lpstr>'NOV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2023-12-15T17:52:29Z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