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102\"/>
    </mc:Choice>
  </mc:AlternateContent>
  <xr:revisionPtr revIDLastSave="0" documentId="13_ncr:1_{7928B1EA-6852-4CE6-9960-E887B876A50E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ET 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6" i="1" l="1"/>
  <c r="X26" i="1"/>
  <c r="V26" i="1"/>
  <c r="T11" i="1"/>
  <c r="Z11" i="1" s="1"/>
  <c r="T12" i="1"/>
  <c r="X12" i="1" s="1"/>
  <c r="T13" i="1"/>
  <c r="X13" i="1" s="1"/>
  <c r="T14" i="1"/>
  <c r="Z14" i="1" s="1"/>
  <c r="T15" i="1"/>
  <c r="T16" i="1"/>
  <c r="V16" i="1" s="1"/>
  <c r="T17" i="1"/>
  <c r="Z17" i="1" s="1"/>
  <c r="T18" i="1"/>
  <c r="Z18" i="1" s="1"/>
  <c r="T19" i="1"/>
  <c r="T20" i="1"/>
  <c r="V20" i="1" s="1"/>
  <c r="T21" i="1"/>
  <c r="T22" i="1"/>
  <c r="Z22" i="1" s="1"/>
  <c r="T23" i="1"/>
  <c r="T24" i="1"/>
  <c r="Z24" i="1" s="1"/>
  <c r="T25" i="1"/>
  <c r="Z25" i="1" s="1"/>
  <c r="T26" i="1"/>
  <c r="T10" i="1"/>
  <c r="Z10" i="1" s="1"/>
  <c r="Y27" i="1"/>
  <c r="W27" i="1"/>
  <c r="S27" i="1"/>
  <c r="U27" i="1"/>
  <c r="R27" i="1"/>
  <c r="Z12" i="1"/>
  <c r="X14" i="1"/>
  <c r="X15" i="1"/>
  <c r="X16" i="1"/>
  <c r="X17" i="1"/>
  <c r="X18" i="1"/>
  <c r="X19" i="1"/>
  <c r="X20" i="1"/>
  <c r="X21" i="1"/>
  <c r="X22" i="1"/>
  <c r="X23" i="1"/>
  <c r="X24" i="1"/>
  <c r="V19" i="1"/>
  <c r="Z23" i="1"/>
  <c r="Z19" i="1"/>
  <c r="Z16" i="1"/>
  <c r="Z15" i="1"/>
  <c r="Z20" i="1"/>
  <c r="Z21" i="1"/>
  <c r="X25" i="1" l="1"/>
  <c r="X11" i="1"/>
  <c r="V18" i="1"/>
  <c r="Z13" i="1"/>
  <c r="V17" i="1"/>
  <c r="T27" i="1"/>
  <c r="X27" i="1" s="1"/>
  <c r="V25" i="1"/>
  <c r="V22" i="1"/>
  <c r="V23" i="1"/>
  <c r="V21" i="1"/>
  <c r="V15" i="1"/>
  <c r="X10" i="1"/>
  <c r="V10" i="1"/>
  <c r="V11" i="1"/>
  <c r="V12" i="1"/>
  <c r="V13" i="1"/>
  <c r="V14" i="1"/>
  <c r="V24" i="1"/>
  <c r="V27" i="1" l="1"/>
  <c r="Z27" i="1"/>
</calcChain>
</file>

<file path=xl/sharedStrings.xml><?xml version="1.0" encoding="utf-8"?>
<sst xmlns="http://schemas.openxmlformats.org/spreadsheetml/2006/main" count="217" uniqueCount="99">
  <si>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</si>
  <si>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</si>
  <si>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</si>
  <si>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</si>
  <si>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</si>
  <si>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</si>
  <si>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</si>
  <si>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</si>
  <si>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</si>
  <si>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</si>
  <si>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</si>
  <si>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</si>
  <si>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</si>
  <si>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</si>
  <si>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</si>
  <si>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</si>
  <si>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</si>
  <si>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</si>
  <si>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</si>
  <si>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</si>
  <si>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</si>
  <si>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</si>
  <si>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</si>
  <si>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</si>
  <si>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</si>
  <si>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</si>
  <si>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</si>
  <si>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</si>
  <si>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</si>
  <si>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</si>
  <si>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</si>
  <si>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</si>
  <si>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</si>
  <si>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</si>
  <si>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</si>
  <si>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</si>
  <si>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</si>
  <si>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</si>
  <si>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</si>
  <si>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</si>
  <si>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</si>
  <si>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</si>
  <si>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</si>
  <si>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</si>
  <si>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</si>
  <si>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</si>
  <si>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</si>
  <si>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</si>
  <si>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</si>
  <si>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</si>
  <si>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</si>
  <si>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</si>
  <si>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</si>
  <si>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</si>
  <si>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</si>
  <si>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</si>
  <si>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</si>
  <si>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</si>
  <si>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</si>
  <si>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</si>
  <si>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</si>
  <si>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</si>
  <si>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</si>
  <si>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</si>
  <si>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212B</t>
  </si>
  <si>
    <t>846</t>
  </si>
  <si>
    <t>09HB</t>
  </si>
  <si>
    <t>09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</si>
  <si>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</si>
  <si>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</si>
  <si>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</si>
  <si>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</si>
  <si>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JUSTICA FEDERAL DE PRIMEIRO GRAU</t>
  </si>
  <si>
    <t>1000</t>
  </si>
  <si>
    <t>28</t>
  </si>
  <si>
    <t>AJUDA DE CUSTO PARA MORADIA OU AUXILIO-MORADIA A AGENTES PUBLICOS</t>
  </si>
  <si>
    <t>131</t>
  </si>
  <si>
    <t>219I</t>
  </si>
  <si>
    <t>PUBLICIDADE INSTITUCIONAL E DE UTILIDADE PUBLICA</t>
  </si>
  <si>
    <t>CONSERVACAO E RECUPERACAO DE ATIVOS DE INFRAESTRUTURA DA UNIAO</t>
  </si>
  <si>
    <t>0909</t>
  </si>
  <si>
    <t>OPERACOES ESPECIAIS: OUTROS ENCARGOS ESPECIAIS</t>
  </si>
  <si>
    <t>00S6</t>
  </si>
  <si>
    <t>BENEFICIO ESPECIAL E DEMAIS COMPLEMENTACOES DE APOSENTADORIAS</t>
  </si>
  <si>
    <t>272</t>
  </si>
  <si>
    <t>0181</t>
  </si>
  <si>
    <t>APOSENTADORIAS E PENSOES CIVIS DA UNIAO</t>
  </si>
  <si>
    <t>1056</t>
  </si>
  <si>
    <t>BENEFICIOS DO RPPS DA UNIAO</t>
  </si>
  <si>
    <t>11101</t>
  </si>
  <si>
    <t>SUPERIOR TRIBUNAL DE JUSTICA</t>
  </si>
  <si>
    <t>128</t>
  </si>
  <si>
    <t>20G2</t>
  </si>
  <si>
    <t>FORMACAO E APERFEICOAMENTO DE MAGISTRADOS</t>
  </si>
  <si>
    <t>12101</t>
  </si>
  <si>
    <t>1027</t>
  </si>
  <si>
    <t>TRIBUNAL REGIONAL ELEITORAL DO RIO DE JANEIRO</t>
  </si>
  <si>
    <t>20GP</t>
  </si>
  <si>
    <t>JULGAMENTO DE CAUSAS E GESTAO ADMINISTRATIVA NA JUSTICA ELEITORAL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</si>
</sst>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13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7" fillId="0" borderId="0" applyBorder="0" applyProtection="0"/>
    <xf numFmtId="164" fontId="7" fillId="0" borderId="0" applyBorder="0" applyProtection="0"/>
    <xf numFmtId="0" fontId="11" fillId="0" borderId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4" fontId="1" fillId="0" borderId="0" xfId="0" applyNumberFormat="1" applyFont="1"/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9" fontId="8" fillId="3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/>
    <xf numFmtId="165" fontId="8" fillId="3" borderId="2" xfId="0" applyNumberFormat="1" applyFont="1" applyFill="1" applyBorder="1" applyAlignment="1">
      <alignment horizontal="right" vertical="center"/>
    </xf>
    <xf numFmtId="165" fontId="10" fillId="3" borderId="2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9"/>
  <sheetViews>
    <sheetView showGridLines="0" tabSelected="1" zoomScale="85" zoomScaleNormal="85" zoomScalePageLayoutView="85" workbookViewId="0">
      <pane ySplit="9" topLeftCell="A19" activePane="bottomLeft" state="frozen"/>
      <selection pane="bottomLeft" activeCell="T35" sqref="T35"/>
    </sheetView>
  </sheetViews>
  <sheetFormatPr defaultRowHeight="12.75" x14ac:dyDescent="0.2"/>
  <cols>
    <col min="1" max="1" width="7.42578125" style="14" customWidth="1"/>
    <col min="2" max="2" width="26.7109375" style="3" customWidth="1"/>
    <col min="3" max="4" width="7.85546875" style="14" customWidth="1"/>
    <col min="5" max="5" width="6.140625" style="14" customWidth="1"/>
    <col min="6" max="6" width="20" style="3" customWidth="1"/>
    <col min="7" max="7" width="6.140625" style="14" customWidth="1"/>
    <col min="8" max="8" width="21.5703125" style="3" customWidth="1"/>
    <col min="9" max="9" width="8.7109375" style="14" customWidth="1"/>
    <col min="10" max="10" width="8" style="14" customWidth="1"/>
    <col min="11" max="11" width="23.5703125" style="3" customWidth="1"/>
    <col min="12" max="12" width="6.5703125" style="14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10" style="3" customWidth="1"/>
    <col min="20" max="20" width="15.28515625" style="3" bestFit="1" customWidth="1"/>
    <col min="21" max="21" width="15.28515625" style="3" customWidth="1"/>
    <col min="22" max="22" width="8.5703125" style="14" bestFit="1" customWidth="1"/>
    <col min="23" max="23" width="14.85546875" style="3" customWidth="1"/>
    <col min="24" max="24" width="8.5703125" style="14" bestFit="1" customWidth="1"/>
    <col min="25" max="25" width="14.7109375" style="3" customWidth="1"/>
    <col min="26" max="26" width="8.5703125" style="14" bestFit="1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6"/>
      <c r="F1" s="7"/>
      <c r="G1" s="6"/>
      <c r="H1" s="7"/>
      <c r="I1" s="6"/>
      <c r="J1" s="6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6"/>
      <c r="W1" s="7"/>
      <c r="X1" s="6"/>
      <c r="Y1" s="7"/>
    </row>
    <row r="2" spans="1:31" ht="11.25" customHeight="1" x14ac:dyDescent="0.2">
      <c r="B2" s="4" t="s">
        <v>1</v>
      </c>
      <c r="C2" s="24" t="s">
        <v>2</v>
      </c>
      <c r="D2" s="24"/>
      <c r="E2" s="24"/>
      <c r="F2" s="24"/>
      <c r="G2" s="24"/>
      <c r="H2" s="24"/>
      <c r="I2" s="6"/>
      <c r="J2" s="6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6"/>
      <c r="Y2" s="7"/>
    </row>
    <row r="3" spans="1:31" ht="11.45" customHeight="1" x14ac:dyDescent="0.2">
      <c r="B3" s="4" t="s">
        <v>3</v>
      </c>
      <c r="C3" s="24" t="s">
        <v>4</v>
      </c>
      <c r="D3" s="24"/>
      <c r="E3" s="24"/>
      <c r="F3" s="24"/>
      <c r="G3" s="24"/>
      <c r="H3" s="24"/>
      <c r="I3" s="24"/>
      <c r="J3" s="24"/>
      <c r="K3" s="7"/>
      <c r="L3" s="6"/>
      <c r="M3" s="7"/>
      <c r="N3" s="7"/>
      <c r="O3" s="7"/>
      <c r="P3" s="7"/>
      <c r="Q3" s="7"/>
      <c r="R3" s="7"/>
      <c r="S3" s="7"/>
      <c r="T3" s="7"/>
      <c r="U3" s="7"/>
      <c r="V3" s="6"/>
      <c r="W3" s="7"/>
      <c r="X3" s="6"/>
      <c r="Y3" s="7"/>
    </row>
    <row r="4" spans="1:31" ht="11.45" customHeight="1" x14ac:dyDescent="0.2">
      <c r="B4" s="4" t="s">
        <v>5</v>
      </c>
      <c r="C4" s="25">
        <v>45170</v>
      </c>
      <c r="D4" s="25"/>
      <c r="E4" s="25"/>
      <c r="F4" s="25"/>
      <c r="G4" s="25"/>
      <c r="H4" s="25"/>
      <c r="I4" s="6"/>
      <c r="J4" s="6"/>
      <c r="K4" s="7"/>
      <c r="L4" s="6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6"/>
      <c r="Y4" s="7"/>
    </row>
    <row r="5" spans="1:31" ht="11.25" customHeight="1" x14ac:dyDescent="0.2">
      <c r="A5" s="21"/>
      <c r="B5" s="8"/>
      <c r="C5" s="6"/>
      <c r="D5" s="6"/>
      <c r="E5" s="6"/>
      <c r="F5" s="7"/>
      <c r="H5" s="7"/>
      <c r="I5" s="6"/>
      <c r="J5" s="6"/>
      <c r="K5" s="7"/>
      <c r="L5" s="6"/>
      <c r="M5" s="7"/>
      <c r="N5" s="7"/>
      <c r="O5" s="7"/>
      <c r="P5" s="7"/>
      <c r="Q5" s="7"/>
      <c r="R5" s="10"/>
      <c r="S5" s="10"/>
      <c r="T5" s="10"/>
      <c r="U5" s="10"/>
      <c r="V5" s="20"/>
      <c r="W5" s="10"/>
      <c r="X5" s="20"/>
      <c r="Y5" s="10"/>
    </row>
    <row r="6" spans="1:31" x14ac:dyDescent="0.2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1" ht="12.75" customHeight="1" x14ac:dyDescent="0.2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 t="s">
        <v>8</v>
      </c>
      <c r="N7" s="28" t="s">
        <v>9</v>
      </c>
      <c r="O7" s="28"/>
      <c r="P7" s="28" t="s">
        <v>10</v>
      </c>
      <c r="Q7" s="28" t="s">
        <v>11</v>
      </c>
      <c r="R7" s="22" t="s">
        <v>12</v>
      </c>
      <c r="S7" s="22"/>
      <c r="T7" s="28" t="s">
        <v>13</v>
      </c>
      <c r="U7" s="22" t="s">
        <v>14</v>
      </c>
      <c r="V7" s="22"/>
      <c r="W7" s="22"/>
      <c r="X7" s="22"/>
      <c r="Y7" s="22"/>
      <c r="Z7" s="22"/>
    </row>
    <row r="8" spans="1:31" ht="42" customHeight="1" x14ac:dyDescent="0.2">
      <c r="A8" s="22" t="s">
        <v>15</v>
      </c>
      <c r="B8" s="22"/>
      <c r="C8" s="22" t="s">
        <v>16</v>
      </c>
      <c r="D8" s="22" t="s">
        <v>17</v>
      </c>
      <c r="E8" s="22" t="s">
        <v>18</v>
      </c>
      <c r="F8" s="22"/>
      <c r="G8" s="22" t="s">
        <v>19</v>
      </c>
      <c r="H8" s="22"/>
      <c r="I8" s="22" t="s">
        <v>20</v>
      </c>
      <c r="J8" s="22" t="s">
        <v>21</v>
      </c>
      <c r="K8" s="22"/>
      <c r="L8" s="22" t="s">
        <v>22</v>
      </c>
      <c r="M8" s="28"/>
      <c r="N8" s="2" t="s">
        <v>23</v>
      </c>
      <c r="O8" s="2" t="s">
        <v>24</v>
      </c>
      <c r="P8" s="28"/>
      <c r="Q8" s="28"/>
      <c r="R8" s="1" t="s">
        <v>25</v>
      </c>
      <c r="S8" s="1" t="s">
        <v>26</v>
      </c>
      <c r="T8" s="28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x14ac:dyDescent="0.2">
      <c r="A9" s="1" t="s">
        <v>31</v>
      </c>
      <c r="B9" s="1" t="s">
        <v>32</v>
      </c>
      <c r="C9" s="22"/>
      <c r="D9" s="22"/>
      <c r="E9" s="22"/>
      <c r="F9" s="22"/>
      <c r="G9" s="22"/>
      <c r="H9" s="22"/>
      <c r="I9" s="22"/>
      <c r="J9" s="1" t="s">
        <v>31</v>
      </c>
      <c r="K9" s="1" t="s">
        <v>32</v>
      </c>
      <c r="L9" s="22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33.75" x14ac:dyDescent="0.2">
      <c r="A10" s="13" t="s">
        <v>89</v>
      </c>
      <c r="B10" s="12" t="s">
        <v>90</v>
      </c>
      <c r="C10" s="13" t="s">
        <v>49</v>
      </c>
      <c r="D10" s="13" t="s">
        <v>91</v>
      </c>
      <c r="E10" s="13" t="s">
        <v>51</v>
      </c>
      <c r="F10" s="12" t="s">
        <v>52</v>
      </c>
      <c r="G10" s="13" t="s">
        <v>92</v>
      </c>
      <c r="H10" s="12" t="s">
        <v>93</v>
      </c>
      <c r="I10" s="13">
        <v>1</v>
      </c>
      <c r="J10" s="13" t="s">
        <v>73</v>
      </c>
      <c r="K10" s="12" t="s">
        <v>55</v>
      </c>
      <c r="L10" s="13">
        <v>3</v>
      </c>
      <c r="M10" s="15"/>
      <c r="N10" s="15"/>
      <c r="O10" s="15"/>
      <c r="P10" s="15"/>
      <c r="Q10" s="15"/>
      <c r="R10" s="18">
        <v>0</v>
      </c>
      <c r="S10" s="18">
        <v>2700</v>
      </c>
      <c r="T10" s="18">
        <f>P10-Q10+R10+S10</f>
        <v>2700</v>
      </c>
      <c r="U10" s="18">
        <v>2700</v>
      </c>
      <c r="V10" s="16">
        <f t="shared" ref="V10:V24" si="0">U10/T10</f>
        <v>1</v>
      </c>
      <c r="W10" s="18">
        <v>2700</v>
      </c>
      <c r="X10" s="16">
        <f t="shared" ref="X10:X27" si="1">W10/T10</f>
        <v>1</v>
      </c>
      <c r="Y10" s="18">
        <v>2700</v>
      </c>
      <c r="Z10" s="16">
        <f t="shared" ref="Z10:Z20" si="2">Y10/T10</f>
        <v>1</v>
      </c>
    </row>
    <row r="11" spans="1:31" ht="56.25" x14ac:dyDescent="0.2">
      <c r="A11" s="13" t="s">
        <v>94</v>
      </c>
      <c r="B11" s="12" t="s">
        <v>72</v>
      </c>
      <c r="C11" s="13" t="s">
        <v>49</v>
      </c>
      <c r="D11" s="13" t="s">
        <v>62</v>
      </c>
      <c r="E11" s="13" t="s">
        <v>51</v>
      </c>
      <c r="F11" s="12" t="s">
        <v>52</v>
      </c>
      <c r="G11" s="13" t="s">
        <v>63</v>
      </c>
      <c r="H11" s="12" t="s">
        <v>71</v>
      </c>
      <c r="I11" s="13">
        <v>2</v>
      </c>
      <c r="J11" s="13" t="s">
        <v>73</v>
      </c>
      <c r="K11" s="12" t="s">
        <v>55</v>
      </c>
      <c r="L11" s="13">
        <v>3</v>
      </c>
      <c r="M11" s="15"/>
      <c r="N11" s="15"/>
      <c r="O11" s="15"/>
      <c r="P11" s="15"/>
      <c r="Q11" s="15"/>
      <c r="R11" s="18">
        <v>3385.17</v>
      </c>
      <c r="S11" s="18">
        <v>0</v>
      </c>
      <c r="T11" s="18">
        <f t="shared" ref="T11:T26" si="3">P11-Q11+R11+S11</f>
        <v>3385.17</v>
      </c>
      <c r="U11" s="18">
        <v>3385.17</v>
      </c>
      <c r="V11" s="16">
        <f t="shared" si="0"/>
        <v>1</v>
      </c>
      <c r="W11" s="18">
        <v>3385.17</v>
      </c>
      <c r="X11" s="16">
        <f t="shared" si="1"/>
        <v>1</v>
      </c>
      <c r="Y11" s="18">
        <v>3385.17</v>
      </c>
      <c r="Z11" s="16">
        <f t="shared" si="2"/>
        <v>1</v>
      </c>
    </row>
    <row r="12" spans="1:31" ht="33.75" x14ac:dyDescent="0.2">
      <c r="A12" s="13" t="s">
        <v>94</v>
      </c>
      <c r="B12" s="12" t="s">
        <v>72</v>
      </c>
      <c r="C12" s="13" t="s">
        <v>49</v>
      </c>
      <c r="D12" s="13" t="s">
        <v>57</v>
      </c>
      <c r="E12" s="13" t="s">
        <v>51</v>
      </c>
      <c r="F12" s="12" t="s">
        <v>52</v>
      </c>
      <c r="G12" s="13" t="s">
        <v>58</v>
      </c>
      <c r="H12" s="12" t="s">
        <v>59</v>
      </c>
      <c r="I12" s="13">
        <v>1</v>
      </c>
      <c r="J12" s="13" t="s">
        <v>73</v>
      </c>
      <c r="K12" s="12" t="s">
        <v>55</v>
      </c>
      <c r="L12" s="13">
        <v>1</v>
      </c>
      <c r="M12" s="15"/>
      <c r="N12" s="15"/>
      <c r="O12" s="15"/>
      <c r="P12" s="15"/>
      <c r="Q12" s="15"/>
      <c r="R12" s="18">
        <v>0</v>
      </c>
      <c r="S12" s="18">
        <v>0</v>
      </c>
      <c r="T12" s="18">
        <f t="shared" si="3"/>
        <v>0</v>
      </c>
      <c r="U12" s="18">
        <v>0</v>
      </c>
      <c r="V12" s="16" t="e">
        <f t="shared" si="0"/>
        <v>#DIV/0!</v>
      </c>
      <c r="W12" s="18">
        <v>0</v>
      </c>
      <c r="X12" s="16" t="e">
        <f t="shared" si="1"/>
        <v>#DIV/0!</v>
      </c>
      <c r="Y12" s="18">
        <v>0</v>
      </c>
      <c r="Z12" s="16" t="e">
        <f t="shared" si="2"/>
        <v>#DIV/0!</v>
      </c>
    </row>
    <row r="13" spans="1:31" ht="33.75" x14ac:dyDescent="0.2">
      <c r="A13" s="13" t="s">
        <v>94</v>
      </c>
      <c r="B13" s="12" t="s">
        <v>72</v>
      </c>
      <c r="C13" s="13" t="s">
        <v>49</v>
      </c>
      <c r="D13" s="13" t="s">
        <v>50</v>
      </c>
      <c r="E13" s="13" t="s">
        <v>51</v>
      </c>
      <c r="F13" s="12" t="s">
        <v>52</v>
      </c>
      <c r="G13" s="13" t="s">
        <v>53</v>
      </c>
      <c r="H13" s="12" t="s">
        <v>54</v>
      </c>
      <c r="I13" s="13">
        <v>1</v>
      </c>
      <c r="J13" s="13" t="s">
        <v>73</v>
      </c>
      <c r="K13" s="12" t="s">
        <v>55</v>
      </c>
      <c r="L13" s="13">
        <v>3</v>
      </c>
      <c r="M13" s="15"/>
      <c r="N13" s="15"/>
      <c r="O13" s="15"/>
      <c r="P13" s="15"/>
      <c r="Q13" s="15"/>
      <c r="R13" s="18">
        <v>3733.88</v>
      </c>
      <c r="S13" s="18">
        <v>0</v>
      </c>
      <c r="T13" s="18">
        <f t="shared" si="3"/>
        <v>3733.88</v>
      </c>
      <c r="U13" s="18">
        <v>3733.88</v>
      </c>
      <c r="V13" s="16">
        <f t="shared" si="0"/>
        <v>1</v>
      </c>
      <c r="W13" s="18">
        <v>3614.89</v>
      </c>
      <c r="X13" s="16">
        <f t="shared" si="1"/>
        <v>0.96813234490663858</v>
      </c>
      <c r="Y13" s="18">
        <v>3614.89</v>
      </c>
      <c r="Z13" s="16">
        <f t="shared" si="2"/>
        <v>0.96813234490663858</v>
      </c>
    </row>
    <row r="14" spans="1:31" ht="45" x14ac:dyDescent="0.2">
      <c r="A14" s="13" t="s">
        <v>47</v>
      </c>
      <c r="B14" s="12" t="s">
        <v>48</v>
      </c>
      <c r="C14" s="13" t="s">
        <v>74</v>
      </c>
      <c r="D14" s="13" t="s">
        <v>65</v>
      </c>
      <c r="E14" s="13" t="s">
        <v>80</v>
      </c>
      <c r="F14" s="12" t="s">
        <v>81</v>
      </c>
      <c r="G14" s="13" t="s">
        <v>82</v>
      </c>
      <c r="H14" s="12" t="s">
        <v>83</v>
      </c>
      <c r="I14" s="13">
        <v>1</v>
      </c>
      <c r="J14" s="13" t="s">
        <v>73</v>
      </c>
      <c r="K14" s="12" t="s">
        <v>55</v>
      </c>
      <c r="L14" s="13">
        <v>1</v>
      </c>
      <c r="M14" s="15"/>
      <c r="N14" s="15"/>
      <c r="O14" s="15"/>
      <c r="P14" s="15"/>
      <c r="Q14" s="15"/>
      <c r="R14" s="18">
        <v>813000</v>
      </c>
      <c r="S14" s="18">
        <v>0</v>
      </c>
      <c r="T14" s="18">
        <f t="shared" si="3"/>
        <v>813000</v>
      </c>
      <c r="U14" s="18">
        <v>0</v>
      </c>
      <c r="V14" s="16">
        <f t="shared" si="0"/>
        <v>0</v>
      </c>
      <c r="W14" s="18">
        <v>0</v>
      </c>
      <c r="X14" s="16">
        <f t="shared" si="1"/>
        <v>0</v>
      </c>
      <c r="Y14" s="18">
        <v>0</v>
      </c>
      <c r="Z14" s="16">
        <f t="shared" si="2"/>
        <v>0</v>
      </c>
    </row>
    <row r="15" spans="1:31" ht="33.75" x14ac:dyDescent="0.2">
      <c r="A15" s="13" t="s">
        <v>47</v>
      </c>
      <c r="B15" s="12" t="s">
        <v>48</v>
      </c>
      <c r="C15" s="13" t="s">
        <v>67</v>
      </c>
      <c r="D15" s="13" t="s">
        <v>84</v>
      </c>
      <c r="E15" s="13" t="s">
        <v>51</v>
      </c>
      <c r="F15" s="12" t="s">
        <v>52</v>
      </c>
      <c r="G15" s="13" t="s">
        <v>85</v>
      </c>
      <c r="H15" s="12" t="s">
        <v>86</v>
      </c>
      <c r="I15" s="13">
        <v>2</v>
      </c>
      <c r="J15" s="13" t="s">
        <v>87</v>
      </c>
      <c r="K15" s="12" t="s">
        <v>88</v>
      </c>
      <c r="L15" s="13">
        <v>1</v>
      </c>
      <c r="M15" s="15"/>
      <c r="N15" s="15"/>
      <c r="O15" s="15"/>
      <c r="P15" s="15"/>
      <c r="Q15" s="15"/>
      <c r="R15" s="18">
        <v>2600000</v>
      </c>
      <c r="S15" s="18">
        <v>0</v>
      </c>
      <c r="T15" s="18">
        <f t="shared" si="3"/>
        <v>2600000</v>
      </c>
      <c r="U15" s="18">
        <v>600000</v>
      </c>
      <c r="V15" s="16">
        <f t="shared" si="0"/>
        <v>0.23076923076923078</v>
      </c>
      <c r="W15" s="18">
        <v>473500.31</v>
      </c>
      <c r="X15" s="16">
        <f t="shared" si="1"/>
        <v>0.18211550384615385</v>
      </c>
      <c r="Y15" s="18">
        <v>458628.7</v>
      </c>
      <c r="Z15" s="16">
        <f t="shared" si="2"/>
        <v>0.17639565384615385</v>
      </c>
      <c r="AE15" s="11"/>
    </row>
    <row r="16" spans="1:31" ht="78.75" x14ac:dyDescent="0.2">
      <c r="A16" s="13" t="s">
        <v>47</v>
      </c>
      <c r="B16" s="12" t="s">
        <v>48</v>
      </c>
      <c r="C16" s="13" t="s">
        <v>49</v>
      </c>
      <c r="D16" s="13" t="s">
        <v>65</v>
      </c>
      <c r="E16" s="13" t="s">
        <v>51</v>
      </c>
      <c r="F16" s="12" t="s">
        <v>52</v>
      </c>
      <c r="G16" s="13" t="s">
        <v>66</v>
      </c>
      <c r="H16" s="12" t="s">
        <v>69</v>
      </c>
      <c r="I16" s="13">
        <v>1</v>
      </c>
      <c r="J16" s="13" t="s">
        <v>73</v>
      </c>
      <c r="K16" s="12" t="s">
        <v>55</v>
      </c>
      <c r="L16" s="13">
        <v>1</v>
      </c>
      <c r="M16" s="15"/>
      <c r="N16" s="15"/>
      <c r="O16" s="15"/>
      <c r="P16" s="15"/>
      <c r="Q16" s="15"/>
      <c r="R16" s="18">
        <v>16000000</v>
      </c>
      <c r="S16" s="18">
        <v>0</v>
      </c>
      <c r="T16" s="18">
        <f t="shared" si="3"/>
        <v>16000000</v>
      </c>
      <c r="U16" s="18">
        <v>13203700.439999999</v>
      </c>
      <c r="V16" s="16">
        <f t="shared" si="0"/>
        <v>0.82523127749999992</v>
      </c>
      <c r="W16" s="18">
        <v>10227904.800000001</v>
      </c>
      <c r="X16" s="16">
        <f t="shared" si="1"/>
        <v>0.63924405000000006</v>
      </c>
      <c r="Y16" s="18">
        <v>10227904.800000001</v>
      </c>
      <c r="Z16" s="16">
        <f t="shared" si="2"/>
        <v>0.63924405000000006</v>
      </c>
      <c r="AE16" s="11"/>
    </row>
    <row r="17" spans="1:26" ht="42" customHeight="1" x14ac:dyDescent="0.2">
      <c r="A17" s="13" t="s">
        <v>47</v>
      </c>
      <c r="B17" s="12" t="s">
        <v>48</v>
      </c>
      <c r="C17" s="13" t="s">
        <v>49</v>
      </c>
      <c r="D17" s="13" t="s">
        <v>62</v>
      </c>
      <c r="E17" s="13" t="s">
        <v>51</v>
      </c>
      <c r="F17" s="12" t="s">
        <v>52</v>
      </c>
      <c r="G17" s="13" t="s">
        <v>63</v>
      </c>
      <c r="H17" s="12" t="s">
        <v>71</v>
      </c>
      <c r="I17" s="13">
        <v>2</v>
      </c>
      <c r="J17" s="13" t="s">
        <v>73</v>
      </c>
      <c r="K17" s="12" t="s">
        <v>55</v>
      </c>
      <c r="L17" s="13">
        <v>3</v>
      </c>
      <c r="M17" s="15"/>
      <c r="N17" s="15"/>
      <c r="O17" s="15"/>
      <c r="P17" s="15"/>
      <c r="Q17" s="15"/>
      <c r="R17" s="18">
        <v>7963620</v>
      </c>
      <c r="S17" s="18">
        <v>0</v>
      </c>
      <c r="T17" s="18">
        <f t="shared" si="3"/>
        <v>7963620</v>
      </c>
      <c r="U17" s="18">
        <v>2188601.87</v>
      </c>
      <c r="V17" s="16">
        <f t="shared" si="0"/>
        <v>0.27482500043949865</v>
      </c>
      <c r="W17" s="18">
        <v>1711650.39</v>
      </c>
      <c r="X17" s="16">
        <f t="shared" si="1"/>
        <v>0.21493370979529408</v>
      </c>
      <c r="Y17" s="18">
        <v>1711650.39</v>
      </c>
      <c r="Z17" s="16">
        <f t="shared" si="2"/>
        <v>0.21493370979529408</v>
      </c>
    </row>
    <row r="18" spans="1:26" ht="33.75" x14ac:dyDescent="0.2">
      <c r="A18" s="13" t="s">
        <v>47</v>
      </c>
      <c r="B18" s="12" t="s">
        <v>48</v>
      </c>
      <c r="C18" s="13" t="s">
        <v>49</v>
      </c>
      <c r="D18" s="13" t="s">
        <v>57</v>
      </c>
      <c r="E18" s="13" t="s">
        <v>51</v>
      </c>
      <c r="F18" s="12" t="s">
        <v>52</v>
      </c>
      <c r="G18" s="13" t="s">
        <v>58</v>
      </c>
      <c r="H18" s="12" t="s">
        <v>59</v>
      </c>
      <c r="I18" s="13">
        <v>1</v>
      </c>
      <c r="J18" s="13" t="s">
        <v>73</v>
      </c>
      <c r="K18" s="12" t="s">
        <v>55</v>
      </c>
      <c r="L18" s="13">
        <v>1</v>
      </c>
      <c r="M18" s="15"/>
      <c r="N18" s="15"/>
      <c r="O18" s="15"/>
      <c r="P18" s="15"/>
      <c r="Q18" s="15"/>
      <c r="R18" s="18">
        <v>94400000</v>
      </c>
      <c r="S18" s="18">
        <v>0</v>
      </c>
      <c r="T18" s="18">
        <f t="shared" si="3"/>
        <v>94400000</v>
      </c>
      <c r="U18" s="18">
        <v>90936808.120000005</v>
      </c>
      <c r="V18" s="16">
        <f t="shared" si="0"/>
        <v>0.96331364533898312</v>
      </c>
      <c r="W18" s="18">
        <v>70567826.420000002</v>
      </c>
      <c r="X18" s="16">
        <f t="shared" si="1"/>
        <v>0.74754053411016952</v>
      </c>
      <c r="Y18" s="18">
        <v>69011462.549999997</v>
      </c>
      <c r="Z18" s="16">
        <f t="shared" si="2"/>
        <v>0.73105362870762713</v>
      </c>
    </row>
    <row r="19" spans="1:26" ht="45" x14ac:dyDescent="0.2">
      <c r="A19" s="13" t="s">
        <v>47</v>
      </c>
      <c r="B19" s="12" t="s">
        <v>48</v>
      </c>
      <c r="C19" s="13" t="s">
        <v>49</v>
      </c>
      <c r="D19" s="13" t="s">
        <v>62</v>
      </c>
      <c r="E19" s="13" t="s">
        <v>51</v>
      </c>
      <c r="F19" s="12" t="s">
        <v>52</v>
      </c>
      <c r="G19" s="13" t="s">
        <v>64</v>
      </c>
      <c r="H19" s="12" t="s">
        <v>70</v>
      </c>
      <c r="I19" s="13">
        <v>1</v>
      </c>
      <c r="J19" s="13" t="s">
        <v>73</v>
      </c>
      <c r="K19" s="12" t="s">
        <v>55</v>
      </c>
      <c r="L19" s="13">
        <v>3</v>
      </c>
      <c r="M19" s="15"/>
      <c r="N19" s="15"/>
      <c r="O19" s="15"/>
      <c r="P19" s="15"/>
      <c r="Q19" s="15"/>
      <c r="R19" s="18">
        <v>7603777</v>
      </c>
      <c r="S19" s="18">
        <v>0</v>
      </c>
      <c r="T19" s="18">
        <f t="shared" si="3"/>
        <v>7603777</v>
      </c>
      <c r="U19" s="18">
        <v>4901216.3099999996</v>
      </c>
      <c r="V19" s="16">
        <f t="shared" si="0"/>
        <v>0.64457654531425623</v>
      </c>
      <c r="W19" s="18">
        <v>4365862.2</v>
      </c>
      <c r="X19" s="16">
        <f t="shared" si="1"/>
        <v>0.57417020514936201</v>
      </c>
      <c r="Y19" s="18">
        <v>4365862.2</v>
      </c>
      <c r="Z19" s="16">
        <f t="shared" si="2"/>
        <v>0.57417020514936201</v>
      </c>
    </row>
    <row r="20" spans="1:26" ht="71.25" customHeight="1" x14ac:dyDescent="0.2">
      <c r="A20" s="13" t="s">
        <v>47</v>
      </c>
      <c r="B20" s="12" t="s">
        <v>48</v>
      </c>
      <c r="C20" s="13" t="s">
        <v>49</v>
      </c>
      <c r="D20" s="13" t="s">
        <v>57</v>
      </c>
      <c r="E20" s="13" t="s">
        <v>51</v>
      </c>
      <c r="F20" s="12" t="s">
        <v>52</v>
      </c>
      <c r="G20" s="13" t="s">
        <v>60</v>
      </c>
      <c r="H20" s="12" t="s">
        <v>75</v>
      </c>
      <c r="I20" s="13">
        <v>1</v>
      </c>
      <c r="J20" s="13" t="s">
        <v>73</v>
      </c>
      <c r="K20" s="12" t="s">
        <v>55</v>
      </c>
      <c r="L20" s="13">
        <v>3</v>
      </c>
      <c r="M20" s="15"/>
      <c r="N20" s="15"/>
      <c r="O20" s="15"/>
      <c r="P20" s="15"/>
      <c r="Q20" s="15"/>
      <c r="R20" s="18">
        <v>950000</v>
      </c>
      <c r="S20" s="18">
        <v>0</v>
      </c>
      <c r="T20" s="18">
        <f t="shared" si="3"/>
        <v>950000</v>
      </c>
      <c r="U20" s="18">
        <v>936477.06</v>
      </c>
      <c r="V20" s="16">
        <f t="shared" si="0"/>
        <v>0.9857653263157895</v>
      </c>
      <c r="W20" s="18">
        <v>555073.79</v>
      </c>
      <c r="X20" s="16">
        <f t="shared" si="1"/>
        <v>0.58428820000000004</v>
      </c>
      <c r="Y20" s="18">
        <v>555073.79</v>
      </c>
      <c r="Z20" s="16">
        <f t="shared" si="2"/>
        <v>0.58428820000000004</v>
      </c>
    </row>
    <row r="21" spans="1:26" ht="33.75" x14ac:dyDescent="0.2">
      <c r="A21" s="13" t="s">
        <v>47</v>
      </c>
      <c r="B21" s="12" t="s">
        <v>48</v>
      </c>
      <c r="C21" s="13" t="s">
        <v>49</v>
      </c>
      <c r="D21" s="13" t="s">
        <v>76</v>
      </c>
      <c r="E21" s="13" t="s">
        <v>51</v>
      </c>
      <c r="F21" s="12" t="s">
        <v>52</v>
      </c>
      <c r="G21" s="13" t="s">
        <v>77</v>
      </c>
      <c r="H21" s="12" t="s">
        <v>78</v>
      </c>
      <c r="I21" s="13">
        <v>1</v>
      </c>
      <c r="J21" s="13" t="s">
        <v>73</v>
      </c>
      <c r="K21" s="12" t="s">
        <v>55</v>
      </c>
      <c r="L21" s="13">
        <v>3</v>
      </c>
      <c r="M21" s="15"/>
      <c r="N21" s="15"/>
      <c r="O21" s="15"/>
      <c r="P21" s="15"/>
      <c r="Q21" s="15"/>
      <c r="R21" s="18">
        <v>10000</v>
      </c>
      <c r="S21" s="18">
        <v>0</v>
      </c>
      <c r="T21" s="18">
        <f t="shared" si="3"/>
        <v>10000</v>
      </c>
      <c r="U21" s="18">
        <v>350</v>
      </c>
      <c r="V21" s="16">
        <f t="shared" ref="V21:V22" si="4">U21/T21</f>
        <v>3.5000000000000003E-2</v>
      </c>
      <c r="W21" s="18">
        <v>350</v>
      </c>
      <c r="X21" s="16">
        <f t="shared" si="1"/>
        <v>3.5000000000000003E-2</v>
      </c>
      <c r="Y21" s="18">
        <v>350</v>
      </c>
      <c r="Z21" s="16">
        <f t="shared" ref="Z21:Z24" si="5">Y21/T21</f>
        <v>3.5000000000000003E-2</v>
      </c>
    </row>
    <row r="22" spans="1:26" ht="45" x14ac:dyDescent="0.2">
      <c r="A22" s="13" t="s">
        <v>47</v>
      </c>
      <c r="B22" s="12" t="s">
        <v>48</v>
      </c>
      <c r="C22" s="13" t="s">
        <v>49</v>
      </c>
      <c r="D22" s="13" t="s">
        <v>57</v>
      </c>
      <c r="E22" s="13" t="s">
        <v>51</v>
      </c>
      <c r="F22" s="12" t="s">
        <v>52</v>
      </c>
      <c r="G22" s="13" t="s">
        <v>61</v>
      </c>
      <c r="H22" s="12" t="s">
        <v>79</v>
      </c>
      <c r="I22" s="13">
        <v>1</v>
      </c>
      <c r="J22" s="13" t="s">
        <v>73</v>
      </c>
      <c r="K22" s="12" t="s">
        <v>55</v>
      </c>
      <c r="L22" s="13">
        <v>4</v>
      </c>
      <c r="M22" s="15"/>
      <c r="N22" s="15"/>
      <c r="O22" s="15"/>
      <c r="P22" s="15"/>
      <c r="Q22" s="15"/>
      <c r="R22" s="18">
        <v>1271000</v>
      </c>
      <c r="S22" s="18">
        <v>0</v>
      </c>
      <c r="T22" s="18">
        <f t="shared" si="3"/>
        <v>1271000</v>
      </c>
      <c r="U22" s="18">
        <v>220026.33</v>
      </c>
      <c r="V22" s="16">
        <f t="shared" si="4"/>
        <v>0.173112769472856</v>
      </c>
      <c r="W22" s="18">
        <v>173547.31</v>
      </c>
      <c r="X22" s="16">
        <f t="shared" si="1"/>
        <v>0.13654391030684501</v>
      </c>
      <c r="Y22" s="18">
        <v>0</v>
      </c>
      <c r="Z22" s="16">
        <f t="shared" si="5"/>
        <v>0</v>
      </c>
    </row>
    <row r="23" spans="1:26" ht="33.75" x14ac:dyDescent="0.2">
      <c r="A23" s="13" t="s">
        <v>47</v>
      </c>
      <c r="B23" s="12" t="s">
        <v>48</v>
      </c>
      <c r="C23" s="13" t="s">
        <v>49</v>
      </c>
      <c r="D23" s="13" t="s">
        <v>50</v>
      </c>
      <c r="E23" s="13" t="s">
        <v>51</v>
      </c>
      <c r="F23" s="12" t="s">
        <v>52</v>
      </c>
      <c r="G23" s="13" t="s">
        <v>53</v>
      </c>
      <c r="H23" s="12" t="s">
        <v>54</v>
      </c>
      <c r="I23" s="13">
        <v>1</v>
      </c>
      <c r="J23" s="13" t="s">
        <v>73</v>
      </c>
      <c r="K23" s="12" t="s">
        <v>55</v>
      </c>
      <c r="L23" s="13">
        <v>4</v>
      </c>
      <c r="M23" s="15"/>
      <c r="N23" s="15"/>
      <c r="O23" s="15"/>
      <c r="P23" s="15"/>
      <c r="Q23" s="15"/>
      <c r="R23" s="18">
        <v>9206862</v>
      </c>
      <c r="S23" s="18">
        <v>0</v>
      </c>
      <c r="T23" s="18">
        <f t="shared" si="3"/>
        <v>9206862</v>
      </c>
      <c r="U23" s="18">
        <v>1497380</v>
      </c>
      <c r="V23" s="16">
        <f t="shared" ref="V23" si="6">U23/T23</f>
        <v>0.16263738937327399</v>
      </c>
      <c r="W23" s="18">
        <v>177750</v>
      </c>
      <c r="X23" s="16">
        <f t="shared" si="1"/>
        <v>1.9306252227957798E-2</v>
      </c>
      <c r="Y23" s="18">
        <v>177750</v>
      </c>
      <c r="Z23" s="16">
        <f t="shared" si="5"/>
        <v>1.9306252227957798E-2</v>
      </c>
    </row>
    <row r="24" spans="1:26" ht="33.75" x14ac:dyDescent="0.2">
      <c r="A24" s="13" t="s">
        <v>47</v>
      </c>
      <c r="B24" s="12" t="s">
        <v>48</v>
      </c>
      <c r="C24" s="13" t="s">
        <v>49</v>
      </c>
      <c r="D24" s="13" t="s">
        <v>50</v>
      </c>
      <c r="E24" s="13" t="s">
        <v>51</v>
      </c>
      <c r="F24" s="12" t="s">
        <v>52</v>
      </c>
      <c r="G24" s="13" t="s">
        <v>53</v>
      </c>
      <c r="H24" s="12" t="s">
        <v>54</v>
      </c>
      <c r="I24" s="13">
        <v>1</v>
      </c>
      <c r="J24" s="13" t="s">
        <v>73</v>
      </c>
      <c r="K24" s="12" t="s">
        <v>55</v>
      </c>
      <c r="L24" s="13">
        <v>3</v>
      </c>
      <c r="M24" s="15"/>
      <c r="N24" s="15"/>
      <c r="O24" s="15"/>
      <c r="P24" s="15"/>
      <c r="Q24" s="15"/>
      <c r="R24" s="18">
        <v>31907633.02</v>
      </c>
      <c r="S24" s="18">
        <v>0</v>
      </c>
      <c r="T24" s="18">
        <f t="shared" si="3"/>
        <v>31907633.02</v>
      </c>
      <c r="U24" s="18">
        <v>8442862.8100000005</v>
      </c>
      <c r="V24" s="16">
        <f t="shared" si="0"/>
        <v>0.26460323160630361</v>
      </c>
      <c r="W24" s="18">
        <v>4941674.59</v>
      </c>
      <c r="X24" s="16">
        <f t="shared" si="1"/>
        <v>0.15487437087240261</v>
      </c>
      <c r="Y24" s="18">
        <v>4928311.41</v>
      </c>
      <c r="Z24" s="16">
        <f t="shared" si="5"/>
        <v>0.15445556262073371</v>
      </c>
    </row>
    <row r="25" spans="1:26" ht="33.75" x14ac:dyDescent="0.2">
      <c r="A25" s="13" t="s">
        <v>47</v>
      </c>
      <c r="B25" s="12" t="s">
        <v>48</v>
      </c>
      <c r="C25" s="13" t="s">
        <v>49</v>
      </c>
      <c r="D25" s="13" t="s">
        <v>50</v>
      </c>
      <c r="E25" s="13" t="s">
        <v>51</v>
      </c>
      <c r="F25" s="12" t="s">
        <v>52</v>
      </c>
      <c r="G25" s="13" t="s">
        <v>53</v>
      </c>
      <c r="H25" s="12" t="s">
        <v>54</v>
      </c>
      <c r="I25" s="13">
        <v>1</v>
      </c>
      <c r="J25" s="13" t="s">
        <v>95</v>
      </c>
      <c r="K25" s="12" t="s">
        <v>56</v>
      </c>
      <c r="L25" s="13">
        <v>3</v>
      </c>
      <c r="M25" s="15"/>
      <c r="N25" s="15"/>
      <c r="O25" s="15"/>
      <c r="P25" s="15"/>
      <c r="Q25" s="15"/>
      <c r="R25" s="18">
        <v>5075861</v>
      </c>
      <c r="S25" s="18">
        <v>0</v>
      </c>
      <c r="T25" s="18">
        <f t="shared" si="3"/>
        <v>5075861</v>
      </c>
      <c r="U25" s="18">
        <v>0</v>
      </c>
      <c r="V25" s="16">
        <f t="shared" ref="V25:V27" si="7">U25/T25</f>
        <v>0</v>
      </c>
      <c r="W25" s="18">
        <v>0</v>
      </c>
      <c r="X25" s="16">
        <f t="shared" si="1"/>
        <v>0</v>
      </c>
      <c r="Y25" s="18">
        <v>0</v>
      </c>
      <c r="Z25" s="16">
        <f t="shared" ref="Z25:Z27" si="8">Y25/T25</f>
        <v>0</v>
      </c>
    </row>
    <row r="26" spans="1:26" ht="33.75" x14ac:dyDescent="0.2">
      <c r="A26" s="13">
        <v>14119</v>
      </c>
      <c r="B26" s="12" t="s">
        <v>96</v>
      </c>
      <c r="C26" s="13">
        <v>2</v>
      </c>
      <c r="D26" s="13">
        <v>122</v>
      </c>
      <c r="E26" s="13">
        <v>33</v>
      </c>
      <c r="F26" s="12" t="s">
        <v>52</v>
      </c>
      <c r="G26" s="13" t="s">
        <v>97</v>
      </c>
      <c r="H26" s="12" t="s">
        <v>98</v>
      </c>
      <c r="I26" s="13">
        <v>1</v>
      </c>
      <c r="J26" s="13">
        <v>1000</v>
      </c>
      <c r="K26" s="12" t="s">
        <v>55</v>
      </c>
      <c r="L26" s="13">
        <v>3</v>
      </c>
      <c r="M26" s="15"/>
      <c r="N26" s="15"/>
      <c r="O26" s="15"/>
      <c r="P26" s="15"/>
      <c r="Q26" s="15"/>
      <c r="R26" s="18">
        <v>0</v>
      </c>
      <c r="S26" s="18">
        <v>1547.58</v>
      </c>
      <c r="T26" s="18">
        <f t="shared" si="3"/>
        <v>1547.58</v>
      </c>
      <c r="U26" s="18">
        <v>0</v>
      </c>
      <c r="V26" s="16">
        <f t="shared" si="7"/>
        <v>0</v>
      </c>
      <c r="W26" s="18">
        <v>0</v>
      </c>
      <c r="X26" s="16">
        <f t="shared" si="1"/>
        <v>0</v>
      </c>
      <c r="Y26" s="18">
        <v>0</v>
      </c>
      <c r="Z26" s="16">
        <f t="shared" si="8"/>
        <v>0</v>
      </c>
    </row>
    <row r="27" spans="1:26" x14ac:dyDescent="0.2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7"/>
      <c r="N27" s="17"/>
      <c r="O27" s="17"/>
      <c r="P27" s="17"/>
      <c r="Q27" s="17"/>
      <c r="R27" s="19">
        <f>SUM(R10:R26)</f>
        <v>177808872.07000002</v>
      </c>
      <c r="S27" s="19">
        <f t="shared" ref="S27:Y27" si="9">SUM(S10:S26)</f>
        <v>4247.58</v>
      </c>
      <c r="T27" s="19">
        <f t="shared" si="9"/>
        <v>177813119.65000004</v>
      </c>
      <c r="U27" s="19">
        <f t="shared" si="9"/>
        <v>122937241.99000001</v>
      </c>
      <c r="V27" s="16">
        <f t="shared" si="7"/>
        <v>0.69138454030829999</v>
      </c>
      <c r="W27" s="19">
        <f t="shared" si="9"/>
        <v>93204839.87000002</v>
      </c>
      <c r="X27" s="16">
        <f t="shared" si="1"/>
        <v>0.52417301970439845</v>
      </c>
      <c r="Y27" s="19">
        <f t="shared" si="9"/>
        <v>91446693.900000006</v>
      </c>
      <c r="Z27" s="16">
        <f t="shared" si="8"/>
        <v>0.51428541425964447</v>
      </c>
    </row>
    <row r="29" spans="1:26" x14ac:dyDescent="0.2">
      <c r="U29" s="9"/>
    </row>
  </sheetData>
  <mergeCells count="21">
    <mergeCell ref="C2:H2"/>
    <mergeCell ref="C3:J3"/>
    <mergeCell ref="C4:H4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7:L27"/>
  </mergeCells>
  <phoneticPr fontId="12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2023-10-17T21:45:36Z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