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 tabRatio="500"/>
  </bookViews>
  <sheets>
    <sheet name="FEV2023 (SJMG - 090013)" sheetId="2" r:id="rId1"/>
  </sheets>
  <definedNames>
    <definedName name="_xlnm.Print_Area" localSheetId="0">'FEV2023 (SJMG - 090013)'!$A$1:$Z$25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25" i="2"/>
  <c r="V24"/>
  <c r="T25"/>
  <c r="P23"/>
  <c r="T23"/>
  <c r="V23" s="1"/>
  <c r="Y25"/>
  <c r="W25"/>
  <c r="U25"/>
  <c r="R25"/>
  <c r="P24"/>
  <c r="T24" s="1"/>
  <c r="T22"/>
  <c r="Z22" s="1"/>
  <c r="P22"/>
  <c r="T21"/>
  <c r="Z21" s="1"/>
  <c r="P21"/>
  <c r="T20"/>
  <c r="Z20" s="1"/>
  <c r="P20"/>
  <c r="P19"/>
  <c r="T19" s="1"/>
  <c r="P18"/>
  <c r="T18" s="1"/>
  <c r="Z18" s="1"/>
  <c r="P17"/>
  <c r="T17" s="1"/>
  <c r="Z17" s="1"/>
  <c r="P16"/>
  <c r="T16" s="1"/>
  <c r="Z16" s="1"/>
  <c r="P15"/>
  <c r="T15" s="1"/>
  <c r="P14"/>
  <c r="T14" s="1"/>
  <c r="Z14" s="1"/>
  <c r="P13"/>
  <c r="T13" s="1"/>
  <c r="Z13" s="1"/>
  <c r="P12"/>
  <c r="T12" s="1"/>
  <c r="P11"/>
  <c r="T11" s="1"/>
  <c r="T10"/>
  <c r="Z10" s="1"/>
  <c r="P10"/>
  <c r="Z23" l="1"/>
  <c r="X23"/>
  <c r="Z12"/>
  <c r="V12"/>
  <c r="V22"/>
  <c r="V21"/>
  <c r="X12"/>
  <c r="V17"/>
  <c r="V16"/>
  <c r="X16"/>
  <c r="V13"/>
  <c r="V20"/>
  <c r="X20"/>
  <c r="Z19"/>
  <c r="X19"/>
  <c r="V19"/>
  <c r="Z15"/>
  <c r="X15"/>
  <c r="V15"/>
  <c r="Z24"/>
  <c r="X24"/>
  <c r="Z11"/>
  <c r="X11"/>
  <c r="V11"/>
  <c r="V10"/>
  <c r="X13"/>
  <c r="V14"/>
  <c r="X17"/>
  <c r="V18"/>
  <c r="X21"/>
  <c r="X10"/>
  <c r="X14"/>
  <c r="X18"/>
  <c r="X22"/>
</calcChain>
</file>

<file path=xl/sharedStrings.xml><?xml version="1.0" encoding="utf-8"?>
<sst xmlns="http://schemas.openxmlformats.org/spreadsheetml/2006/main" count="230" uniqueCount="96">
  <si>
    <t>PODER JUDICIÁRIO</t>
  </si>
  <si>
    <t>ÓRGÃO:</t>
  </si>
  <si>
    <t>JUSTIÇA FEDERAL</t>
  </si>
  <si>
    <t>UNIDADE:</t>
  </si>
  <si>
    <t>Data de referência:</t>
  </si>
  <si>
    <t>ANEXO II - RESOLUÇÃO CNJ 102/2009 - DOTAÇÃO E EXECUÇÃO ORÇAMENTÁRIA</t>
  </si>
  <si>
    <t>Classificação Orçamentária</t>
  </si>
  <si>
    <t>Dotação Inicial</t>
  </si>
  <si>
    <t>Créditos Adicionais</t>
  </si>
  <si>
    <t>Dotação Atualizada</t>
  </si>
  <si>
    <t>Contingenciado</t>
  </si>
  <si>
    <t>Movimentação Líquida de Créditos</t>
  </si>
  <si>
    <t>Dotação Líquida</t>
  </si>
  <si>
    <t>EXECUÇÃO</t>
  </si>
  <si>
    <t>Unidade Orçamentária</t>
  </si>
  <si>
    <t>Função Governo</t>
  </si>
  <si>
    <t>Subfunção Governo</t>
  </si>
  <si>
    <t>Programa Governo</t>
  </si>
  <si>
    <t>Ação Governo</t>
  </si>
  <si>
    <t>Esfera Orçamentária</t>
  </si>
  <si>
    <t>Fonte Recursos</t>
  </si>
  <si>
    <t>Grupo Despesa</t>
  </si>
  <si>
    <t>Acréscimos</t>
  </si>
  <si>
    <t>Decréscimos</t>
  </si>
  <si>
    <t>PROVISAO RECEBIDA</t>
  </si>
  <si>
    <t>DESTAQUE</t>
  </si>
  <si>
    <t>DESPESAS EMPENHADAS</t>
  </si>
  <si>
    <t>%</t>
  </si>
  <si>
    <t xml:space="preserve">DESPESAS LIQUIDADAS </t>
  </si>
  <si>
    <t>DESPESAS PAGAS</t>
  </si>
  <si>
    <t>Código</t>
  </si>
  <si>
    <t>Descrição</t>
  </si>
  <si>
    <t>A</t>
  </si>
  <si>
    <t>B</t>
  </si>
  <si>
    <t>C</t>
  </si>
  <si>
    <t>D=A+B-C</t>
  </si>
  <si>
    <t>E</t>
  </si>
  <si>
    <t>F</t>
  </si>
  <si>
    <t>G</t>
  </si>
  <si>
    <t>H = D-E+F+G</t>
  </si>
  <si>
    <t>I</t>
  </si>
  <si>
    <t>I/H</t>
  </si>
  <si>
    <t>J</t>
  </si>
  <si>
    <t>J/H</t>
  </si>
  <si>
    <t>K</t>
  </si>
  <si>
    <t>K/H</t>
  </si>
  <si>
    <t>12107</t>
  </si>
  <si>
    <t>TRIBUNAL REGIONAL FEDERAL DA 6A. REGIAO</t>
  </si>
  <si>
    <t>02</t>
  </si>
  <si>
    <t>061</t>
  </si>
  <si>
    <t>0033</t>
  </si>
  <si>
    <t>PROGRAMA DE GESTAO E MANUTENCAO DO PODER JUDICIARIO</t>
  </si>
  <si>
    <t>4257</t>
  </si>
  <si>
    <t>JULGAMENTO DE CAUSAS NA JUSTICA FEDERAL</t>
  </si>
  <si>
    <t>1</t>
  </si>
  <si>
    <t>000</t>
  </si>
  <si>
    <t>RECURSOS LIVRES DA UNIAO</t>
  </si>
  <si>
    <t>4</t>
  </si>
  <si>
    <t>3</t>
  </si>
  <si>
    <t>027</t>
  </si>
  <si>
    <t>SERV.AFETOS AS ATIVID.ESPECIFICAS DA JUSTICA</t>
  </si>
  <si>
    <t>122</t>
  </si>
  <si>
    <t>20TP</t>
  </si>
  <si>
    <t>ATIVOS CIVIS DA UNIAO</t>
  </si>
  <si>
    <t>216H</t>
  </si>
  <si>
    <t>219Z</t>
  </si>
  <si>
    <t>331</t>
  </si>
  <si>
    <t>2004</t>
  </si>
  <si>
    <t>2</t>
  </si>
  <si>
    <t>212B</t>
  </si>
  <si>
    <t>846</t>
  </si>
  <si>
    <t>09HB</t>
  </si>
  <si>
    <t>09</t>
  </si>
  <si>
    <t>272</t>
  </si>
  <si>
    <t>0181</t>
  </si>
  <si>
    <t>APOSENTADORIAS E PENSOES CIVIS DA UNIAO</t>
  </si>
  <si>
    <t>056</t>
  </si>
  <si>
    <t>BENEFICIOS DO RPPS DA UNIAO</t>
  </si>
  <si>
    <t>TOTAIS</t>
  </si>
  <si>
    <t>090013 - JUSTIÇA FEDERAL DE 1º GRAU EM MINAS GERAIS</t>
  </si>
  <si>
    <t>12101</t>
  </si>
  <si>
    <t>JUSTICA FEDERAL DE PRIMEIRO GRAU</t>
  </si>
  <si>
    <t>4224</t>
  </si>
  <si>
    <t>ASSISTENCIA JURIDICA A PESSOAS CARENTES</t>
  </si>
  <si>
    <t>40201</t>
  </si>
  <si>
    <t>INSTITUTO NACIONAL DO SEGURO SOCIAL - INSS</t>
  </si>
  <si>
    <t>28</t>
  </si>
  <si>
    <t>0901</t>
  </si>
  <si>
    <t>OPERACOES ESPECIAIS: CUMPRIMENTO DE SENTENCAS JUDICIAIS</t>
  </si>
  <si>
    <t>00SA</t>
  </si>
  <si>
    <t>PAGAMENTO DE HONORARIOS PERICIAIS NAS ACOES EM QUE O INSS FIGURE COMO PARTE E QUE SEJAM DE COMPETÊNCIA DA JUSTIÇA FEDERAL</t>
  </si>
  <si>
    <t>CONTRIBUICAO DA UNIAO, DE SUAS AUTARQUIAS E FUNDACOES PARA O CUSTEIO DO REGIME DE PREVIDENCIA DOS SERVIDORES PUBLICOS FEDERAIS</t>
  </si>
  <si>
    <t>BENEFICIOS OBRIGATORIOS AOS SERVIDORES CIVIS, EMPREGADOS, MILITARES E SEUS DEPENDENTES</t>
  </si>
  <si>
    <t>ASSISTENCIA MEDICA E ODONTOLOGICA AOS SERVIDORES CIVIS, EMPREGADOS, MILITARES E SEUS DEPENDENTES</t>
  </si>
  <si>
    <t>AJUDA DE CUSTO PARA MORADIA OU AUXILIO-MORADIA A AGENTES PÚBLICOS</t>
  </si>
  <si>
    <t>CONSERVACAO E RECUPERACAO DE ATIVOS DE INFRAESTRUTURA DA UNIÃO</t>
  </si>
</sst>
</file>

<file path=xl/styles.xml><?xml version="1.0" encoding="utf-8"?>
<styleSheet xmlns="http://schemas.openxmlformats.org/spreadsheetml/2006/main">
  <numFmts count="2">
    <numFmt numFmtId="164" formatCode="_-* #,##0.00_-;\-* #,##0.00_-;_-* \-??_-;_-@_-"/>
    <numFmt numFmtId="165" formatCode="#,##0.00_);\(#,##0.00\)"/>
  </numFmts>
  <fonts count="12">
    <font>
      <sz val="10"/>
      <color rgb="FF000000"/>
      <name val="Arial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8"/>
      <name val="Tahoma"/>
      <family val="2"/>
      <charset val="1"/>
    </font>
    <font>
      <sz val="8"/>
      <color rgb="FF000000"/>
      <name val="Arial"/>
      <family val="2"/>
      <charset val="1"/>
    </font>
    <font>
      <sz val="8"/>
      <name val="Arial"/>
      <family val="2"/>
      <charset val="1"/>
    </font>
    <font>
      <sz val="10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0"/>
      <color rgb="FF000000"/>
      <name val="Arial"/>
      <charset val="1"/>
    </font>
    <font>
      <sz val="8"/>
      <color rgb="FF000000"/>
      <name val="Arial"/>
    </font>
    <font>
      <sz val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9" fillId="0" borderId="0" applyBorder="0" applyProtection="0"/>
    <xf numFmtId="164" fontId="9" fillId="0" borderId="0" applyBorder="0" applyProtection="0"/>
  </cellStyleXfs>
  <cellXfs count="35">
    <xf numFmtId="0" fontId="0" fillId="0" borderId="0" xfId="0"/>
    <xf numFmtId="0" fontId="4" fillId="0" borderId="2" xfId="0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8" fillId="2" borderId="2" xfId="2" applyNumberFormat="1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2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2" applyNumberFormat="1" applyFont="1" applyAlignment="1">
      <alignment horizontal="left"/>
    </xf>
    <xf numFmtId="17" fontId="2" fillId="0" borderId="0" xfId="2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8" fillId="2" borderId="3" xfId="2" applyNumberFormat="1" applyFont="1" applyFill="1" applyBorder="1" applyAlignment="1">
      <alignment horizontal="center" vertical="center" wrapText="1"/>
    </xf>
    <xf numFmtId="0" fontId="8" fillId="2" borderId="4" xfId="2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9" fontId="5" fillId="0" borderId="2" xfId="1" applyFont="1" applyBorder="1" applyAlignment="1" applyProtection="1">
      <alignment horizontal="right" vertical="center"/>
    </xf>
    <xf numFmtId="0" fontId="5" fillId="0" borderId="0" xfId="0" applyFont="1"/>
    <xf numFmtId="165" fontId="7" fillId="0" borderId="2" xfId="0" applyNumberFormat="1" applyFont="1" applyBorder="1"/>
    <xf numFmtId="165" fontId="4" fillId="0" borderId="2" xfId="0" applyNumberFormat="1" applyFont="1" applyBorder="1"/>
    <xf numFmtId="4" fontId="4" fillId="0" borderId="0" xfId="0" applyNumberFormat="1" applyFont="1"/>
    <xf numFmtId="165" fontId="5" fillId="3" borderId="2" xfId="0" applyNumberFormat="1" applyFont="1" applyFill="1" applyBorder="1" applyAlignment="1">
      <alignment horizontal="right" vertical="center"/>
    </xf>
    <xf numFmtId="9" fontId="5" fillId="3" borderId="2" xfId="1" applyFont="1" applyFill="1" applyBorder="1" applyAlignment="1" applyProtection="1">
      <alignment horizontal="right" vertical="center"/>
    </xf>
    <xf numFmtId="0" fontId="5" fillId="3" borderId="0" xfId="0" applyFont="1" applyFill="1"/>
    <xf numFmtId="165" fontId="10" fillId="3" borderId="2" xfId="0" applyNumberFormat="1" applyFont="1" applyFill="1" applyBorder="1" applyAlignment="1">
      <alignment horizontal="right" vertical="center"/>
    </xf>
    <xf numFmtId="165" fontId="7" fillId="0" borderId="0" xfId="0" applyNumberFormat="1" applyFont="1"/>
    <xf numFmtId="0" fontId="4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/>
    </xf>
    <xf numFmtId="0" fontId="8" fillId="2" borderId="2" xfId="2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</cellXfs>
  <cellStyles count="3">
    <cellStyle name="Normal" xfId="0" builtinId="0"/>
    <cellStyle name="Porcentagem" xfId="1" builtinId="5"/>
    <cellStyle name="Texto Explicativo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MJ32"/>
  <sheetViews>
    <sheetView showGridLines="0" tabSelected="1" topLeftCell="C1" zoomScale="85" zoomScaleNormal="85" workbookViewId="0">
      <selection activeCell="W17" sqref="W17"/>
    </sheetView>
  </sheetViews>
  <sheetFormatPr defaultRowHeight="12.75"/>
  <cols>
    <col min="1" max="1" width="7.42578125" style="12" customWidth="1"/>
    <col min="2" max="2" width="27.28515625" style="13" customWidth="1"/>
    <col min="3" max="3" width="8.5703125" style="12" customWidth="1"/>
    <col min="4" max="4" width="9.42578125" style="12" customWidth="1"/>
    <col min="5" max="5" width="4.42578125" style="12" customWidth="1"/>
    <col min="6" max="6" width="19.85546875" style="13" customWidth="1"/>
    <col min="7" max="7" width="4.85546875" style="12" customWidth="1"/>
    <col min="8" max="8" width="24.28515625" style="13" customWidth="1"/>
    <col min="9" max="9" width="8.85546875" style="12" customWidth="1"/>
    <col min="10" max="10" width="7.42578125" style="12" customWidth="1"/>
    <col min="11" max="11" width="22.28515625" style="13" customWidth="1"/>
    <col min="12" max="12" width="8.42578125" style="12" customWidth="1"/>
    <col min="13" max="13" width="8.28515625" style="12" customWidth="1"/>
    <col min="14" max="14" width="9.140625" style="12" customWidth="1"/>
    <col min="15" max="15" width="11.140625" style="12" customWidth="1"/>
    <col min="16" max="16" width="9" style="12" customWidth="1"/>
    <col min="17" max="17" width="8.7109375" style="12" customWidth="1"/>
    <col min="18" max="18" width="14.85546875" style="13" customWidth="1"/>
    <col min="19" max="19" width="11" style="13" customWidth="1"/>
    <col min="20" max="20" width="13.140625" style="13" customWidth="1"/>
    <col min="21" max="21" width="14.42578125" style="13" customWidth="1"/>
    <col min="22" max="22" width="6.5703125" style="13" bestFit="1" customWidth="1"/>
    <col min="23" max="23" width="13.28515625" style="13" customWidth="1"/>
    <col min="24" max="24" width="6.5703125" style="13" bestFit="1" customWidth="1"/>
    <col min="25" max="25" width="13" style="13" customWidth="1"/>
    <col min="26" max="26" width="6.5703125" style="13" bestFit="1" customWidth="1"/>
    <col min="27" max="1023" width="8.85546875" style="13" customWidth="1"/>
    <col min="1024" max="1025" width="8.85546875" customWidth="1"/>
  </cols>
  <sheetData>
    <row r="1" spans="1:1024" s="14" customFormat="1" ht="11.25" customHeight="1">
      <c r="A1" s="5"/>
      <c r="B1" s="6" t="s">
        <v>0</v>
      </c>
      <c r="C1" s="7"/>
      <c r="D1" s="8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MJ1"/>
    </row>
    <row r="2" spans="1:1024" s="14" customFormat="1" ht="12" customHeight="1">
      <c r="A2" s="5"/>
      <c r="B2" s="6" t="s">
        <v>1</v>
      </c>
      <c r="C2" s="10" t="s">
        <v>2</v>
      </c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MJ2"/>
    </row>
    <row r="3" spans="1:1024" s="14" customFormat="1" ht="12" customHeight="1">
      <c r="A3" s="5"/>
      <c r="B3" s="6" t="s">
        <v>3</v>
      </c>
      <c r="C3" s="10" t="s">
        <v>79</v>
      </c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MJ3"/>
    </row>
    <row r="4" spans="1:1024" s="14" customFormat="1" ht="12" customHeight="1">
      <c r="A4" s="5"/>
      <c r="B4" s="6" t="s">
        <v>4</v>
      </c>
      <c r="C4" s="11">
        <v>44958</v>
      </c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MJ4"/>
    </row>
    <row r="5" spans="1:1024" s="14" customFormat="1" ht="12" customHeight="1">
      <c r="A5" s="6"/>
      <c r="B5" s="11"/>
      <c r="C5" s="8"/>
      <c r="D5" s="9"/>
      <c r="E5" s="9"/>
      <c r="F5" s="9"/>
      <c r="G5" s="5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MJ5"/>
    </row>
    <row r="6" spans="1:1024">
      <c r="A6" s="30" t="s">
        <v>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1024" ht="13.15" customHeight="1">
      <c r="A7" s="31" t="s">
        <v>6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2" t="s">
        <v>7</v>
      </c>
      <c r="N7" s="32" t="s">
        <v>8</v>
      </c>
      <c r="O7" s="32"/>
      <c r="P7" s="32" t="s">
        <v>9</v>
      </c>
      <c r="Q7" s="32" t="s">
        <v>10</v>
      </c>
      <c r="R7" s="33" t="s">
        <v>11</v>
      </c>
      <c r="S7" s="33"/>
      <c r="T7" s="32" t="s">
        <v>12</v>
      </c>
      <c r="U7" s="33" t="s">
        <v>13</v>
      </c>
      <c r="V7" s="33"/>
      <c r="W7" s="33"/>
      <c r="X7" s="33"/>
      <c r="Y7" s="33"/>
      <c r="Z7" s="33"/>
    </row>
    <row r="8" spans="1:1024" ht="24" customHeight="1">
      <c r="A8" s="34" t="s">
        <v>14</v>
      </c>
      <c r="B8" s="34"/>
      <c r="C8" s="34" t="s">
        <v>15</v>
      </c>
      <c r="D8" s="34" t="s">
        <v>16</v>
      </c>
      <c r="E8" s="34" t="s">
        <v>17</v>
      </c>
      <c r="F8" s="34"/>
      <c r="G8" s="34" t="s">
        <v>18</v>
      </c>
      <c r="H8" s="34"/>
      <c r="I8" s="34" t="s">
        <v>19</v>
      </c>
      <c r="J8" s="34" t="s">
        <v>20</v>
      </c>
      <c r="K8" s="34"/>
      <c r="L8" s="34" t="s">
        <v>21</v>
      </c>
      <c r="M8" s="32"/>
      <c r="N8" s="4" t="s">
        <v>22</v>
      </c>
      <c r="O8" s="4" t="s">
        <v>23</v>
      </c>
      <c r="P8" s="32"/>
      <c r="Q8" s="32"/>
      <c r="R8" s="3" t="s">
        <v>24</v>
      </c>
      <c r="S8" s="3" t="s">
        <v>25</v>
      </c>
      <c r="T8" s="32"/>
      <c r="U8" s="3" t="s">
        <v>26</v>
      </c>
      <c r="V8" s="3" t="s">
        <v>27</v>
      </c>
      <c r="W8" s="3" t="s">
        <v>28</v>
      </c>
      <c r="X8" s="3" t="s">
        <v>27</v>
      </c>
      <c r="Y8" s="3" t="s">
        <v>29</v>
      </c>
      <c r="Z8" s="3" t="s">
        <v>27</v>
      </c>
    </row>
    <row r="9" spans="1:1024">
      <c r="A9" s="2" t="s">
        <v>30</v>
      </c>
      <c r="B9" s="2" t="s">
        <v>31</v>
      </c>
      <c r="C9" s="34"/>
      <c r="D9" s="34"/>
      <c r="E9" s="34"/>
      <c r="F9" s="34"/>
      <c r="G9" s="34"/>
      <c r="H9" s="34"/>
      <c r="I9" s="34"/>
      <c r="J9" s="2" t="s">
        <v>30</v>
      </c>
      <c r="K9" s="2" t="s">
        <v>31</v>
      </c>
      <c r="L9" s="34"/>
      <c r="M9" s="15" t="s">
        <v>32</v>
      </c>
      <c r="N9" s="16" t="s">
        <v>33</v>
      </c>
      <c r="O9" s="16" t="s">
        <v>34</v>
      </c>
      <c r="P9" s="16" t="s">
        <v>35</v>
      </c>
      <c r="Q9" s="16" t="s">
        <v>36</v>
      </c>
      <c r="R9" s="3" t="s">
        <v>37</v>
      </c>
      <c r="S9" s="3" t="s">
        <v>38</v>
      </c>
      <c r="T9" s="4" t="s">
        <v>39</v>
      </c>
      <c r="U9" s="3" t="s">
        <v>40</v>
      </c>
      <c r="V9" s="3" t="s">
        <v>41</v>
      </c>
      <c r="W9" s="3" t="s">
        <v>42</v>
      </c>
      <c r="X9" s="3" t="s">
        <v>43</v>
      </c>
      <c r="Y9" s="3" t="s">
        <v>44</v>
      </c>
      <c r="Z9" s="3" t="s">
        <v>45</v>
      </c>
    </row>
    <row r="10" spans="1:1024" s="20" customFormat="1" ht="30" customHeight="1">
      <c r="A10" s="17" t="s">
        <v>80</v>
      </c>
      <c r="B10" s="18" t="s">
        <v>81</v>
      </c>
      <c r="C10" s="17" t="s">
        <v>48</v>
      </c>
      <c r="D10" s="17" t="s">
        <v>49</v>
      </c>
      <c r="E10" s="17" t="s">
        <v>50</v>
      </c>
      <c r="F10" s="18" t="s">
        <v>51</v>
      </c>
      <c r="G10" s="17" t="s">
        <v>82</v>
      </c>
      <c r="H10" s="18" t="s">
        <v>83</v>
      </c>
      <c r="I10" s="17" t="s">
        <v>54</v>
      </c>
      <c r="J10" s="17" t="s">
        <v>55</v>
      </c>
      <c r="K10" s="18" t="s">
        <v>56</v>
      </c>
      <c r="L10" s="17" t="s">
        <v>58</v>
      </c>
      <c r="M10" s="17"/>
      <c r="N10" s="17"/>
      <c r="O10" s="17"/>
      <c r="P10" s="17">
        <f t="shared" ref="P10:P24" si="0">M10+N10-O10</f>
        <v>0</v>
      </c>
      <c r="Q10" s="17"/>
      <c r="R10" s="24">
        <v>135602</v>
      </c>
      <c r="S10" s="24"/>
      <c r="T10" s="24">
        <f t="shared" ref="T10:T24" si="1">P10-Q10+R10+S10</f>
        <v>135602</v>
      </c>
      <c r="U10" s="24">
        <v>135414.14000000001</v>
      </c>
      <c r="V10" s="25">
        <f t="shared" ref="V10:V22" si="2">U10/T10</f>
        <v>0.9986146222032124</v>
      </c>
      <c r="W10" s="24">
        <v>135018.32</v>
      </c>
      <c r="X10" s="25">
        <f t="shared" ref="X10:X24" si="3">W10/T10</f>
        <v>0.99569563870739375</v>
      </c>
      <c r="Y10" s="24">
        <v>105082.18</v>
      </c>
      <c r="Z10" s="19">
        <f t="shared" ref="Z10:Z24" si="4">Y10/T10</f>
        <v>0.77493090072417803</v>
      </c>
      <c r="AMJ10"/>
    </row>
    <row r="11" spans="1:1024" s="20" customFormat="1" ht="33.75">
      <c r="A11" s="17" t="s">
        <v>80</v>
      </c>
      <c r="B11" s="18" t="s">
        <v>81</v>
      </c>
      <c r="C11" s="17" t="s">
        <v>48</v>
      </c>
      <c r="D11" s="17" t="s">
        <v>49</v>
      </c>
      <c r="E11" s="17" t="s">
        <v>50</v>
      </c>
      <c r="F11" s="18" t="s">
        <v>51</v>
      </c>
      <c r="G11" s="17" t="s">
        <v>52</v>
      </c>
      <c r="H11" s="18" t="s">
        <v>53</v>
      </c>
      <c r="I11" s="17" t="s">
        <v>54</v>
      </c>
      <c r="J11" s="17" t="s">
        <v>55</v>
      </c>
      <c r="K11" s="18" t="s">
        <v>56</v>
      </c>
      <c r="L11" s="17" t="s">
        <v>57</v>
      </c>
      <c r="M11" s="17"/>
      <c r="N11" s="17"/>
      <c r="O11" s="17"/>
      <c r="P11" s="17">
        <f t="shared" si="0"/>
        <v>0</v>
      </c>
      <c r="Q11" s="17"/>
      <c r="R11" s="24">
        <v>3000000</v>
      </c>
      <c r="S11" s="24"/>
      <c r="T11" s="24">
        <f t="shared" si="1"/>
        <v>3000000</v>
      </c>
      <c r="U11" s="24">
        <v>500</v>
      </c>
      <c r="V11" s="25">
        <f t="shared" si="2"/>
        <v>1.6666666666666666E-4</v>
      </c>
      <c r="W11" s="24"/>
      <c r="X11" s="25">
        <f t="shared" si="3"/>
        <v>0</v>
      </c>
      <c r="Y11" s="24"/>
      <c r="Z11" s="19">
        <f t="shared" si="4"/>
        <v>0</v>
      </c>
      <c r="AMJ11"/>
    </row>
    <row r="12" spans="1:1024" s="20" customFormat="1" ht="33.75">
      <c r="A12" s="17" t="s">
        <v>80</v>
      </c>
      <c r="B12" s="18" t="s">
        <v>81</v>
      </c>
      <c r="C12" s="17" t="s">
        <v>48</v>
      </c>
      <c r="D12" s="17" t="s">
        <v>49</v>
      </c>
      <c r="E12" s="17" t="s">
        <v>50</v>
      </c>
      <c r="F12" s="18" t="s">
        <v>51</v>
      </c>
      <c r="G12" s="17" t="s">
        <v>52</v>
      </c>
      <c r="H12" s="18" t="s">
        <v>53</v>
      </c>
      <c r="I12" s="17" t="s">
        <v>54</v>
      </c>
      <c r="J12" s="17" t="s">
        <v>55</v>
      </c>
      <c r="K12" s="18" t="s">
        <v>56</v>
      </c>
      <c r="L12" s="17" t="s">
        <v>58</v>
      </c>
      <c r="M12" s="17"/>
      <c r="N12" s="17"/>
      <c r="O12" s="17"/>
      <c r="P12" s="17">
        <f t="shared" si="0"/>
        <v>0</v>
      </c>
      <c r="Q12" s="17"/>
      <c r="R12" s="24">
        <v>75783405</v>
      </c>
      <c r="S12" s="24"/>
      <c r="T12" s="24">
        <f t="shared" si="1"/>
        <v>75783405</v>
      </c>
      <c r="U12" s="24">
        <v>42275043.32</v>
      </c>
      <c r="V12" s="25">
        <f t="shared" si="2"/>
        <v>0.55784037837835343</v>
      </c>
      <c r="W12" s="24">
        <v>3969903.73</v>
      </c>
      <c r="X12" s="25">
        <f t="shared" si="3"/>
        <v>5.2384868824513757E-2</v>
      </c>
      <c r="Y12" s="24">
        <v>3883975.53</v>
      </c>
      <c r="Z12" s="19">
        <f t="shared" si="4"/>
        <v>5.1251003171472694E-2</v>
      </c>
      <c r="AMJ12"/>
    </row>
    <row r="13" spans="1:1024" s="20" customFormat="1" ht="33.75">
      <c r="A13" s="17" t="s">
        <v>80</v>
      </c>
      <c r="B13" s="18" t="s">
        <v>81</v>
      </c>
      <c r="C13" s="17" t="s">
        <v>48</v>
      </c>
      <c r="D13" s="17" t="s">
        <v>49</v>
      </c>
      <c r="E13" s="17" t="s">
        <v>50</v>
      </c>
      <c r="F13" s="18" t="s">
        <v>51</v>
      </c>
      <c r="G13" s="17" t="s">
        <v>52</v>
      </c>
      <c r="H13" s="18" t="s">
        <v>53</v>
      </c>
      <c r="I13" s="17" t="s">
        <v>54</v>
      </c>
      <c r="J13" s="17" t="s">
        <v>59</v>
      </c>
      <c r="K13" s="18" t="s">
        <v>60</v>
      </c>
      <c r="L13" s="17" t="s">
        <v>58</v>
      </c>
      <c r="M13" s="17"/>
      <c r="N13" s="17"/>
      <c r="O13" s="17"/>
      <c r="P13" s="17">
        <f t="shared" si="0"/>
        <v>0</v>
      </c>
      <c r="Q13" s="17"/>
      <c r="R13" s="24">
        <v>14203264</v>
      </c>
      <c r="S13" s="24"/>
      <c r="T13" s="24">
        <f t="shared" si="1"/>
        <v>14203264</v>
      </c>
      <c r="U13" s="24">
        <v>11405438.76</v>
      </c>
      <c r="V13" s="25">
        <f t="shared" si="2"/>
        <v>0.80301533225038979</v>
      </c>
      <c r="W13" s="26"/>
      <c r="X13" s="25">
        <f>U12/T13</f>
        <v>2.9764315667159322</v>
      </c>
      <c r="Y13" s="24"/>
      <c r="Z13" s="19">
        <f t="shared" si="4"/>
        <v>0</v>
      </c>
      <c r="AMJ13"/>
    </row>
    <row r="14" spans="1:1024" s="20" customFormat="1" ht="33.75">
      <c r="A14" s="17" t="s">
        <v>80</v>
      </c>
      <c r="B14" s="18" t="s">
        <v>81</v>
      </c>
      <c r="C14" s="17" t="s">
        <v>48</v>
      </c>
      <c r="D14" s="17" t="s">
        <v>61</v>
      </c>
      <c r="E14" s="17" t="s">
        <v>50</v>
      </c>
      <c r="F14" s="18" t="s">
        <v>51</v>
      </c>
      <c r="G14" s="17" t="s">
        <v>62</v>
      </c>
      <c r="H14" s="18" t="s">
        <v>63</v>
      </c>
      <c r="I14" s="17" t="s">
        <v>54</v>
      </c>
      <c r="J14" s="17" t="s">
        <v>55</v>
      </c>
      <c r="K14" s="18" t="s">
        <v>56</v>
      </c>
      <c r="L14" s="17" t="s">
        <v>54</v>
      </c>
      <c r="M14" s="17"/>
      <c r="N14" s="17"/>
      <c r="O14" s="17"/>
      <c r="P14" s="17">
        <f t="shared" si="0"/>
        <v>0</v>
      </c>
      <c r="Q14" s="17"/>
      <c r="R14" s="24">
        <v>516900000</v>
      </c>
      <c r="S14" s="24"/>
      <c r="T14" s="24">
        <f t="shared" si="1"/>
        <v>516900000</v>
      </c>
      <c r="U14" s="24">
        <v>483494627.31999999</v>
      </c>
      <c r="V14" s="25">
        <f t="shared" si="2"/>
        <v>0.93537362607854513</v>
      </c>
      <c r="W14" s="24">
        <v>82998074.170000002</v>
      </c>
      <c r="X14" s="25">
        <f t="shared" si="3"/>
        <v>0.16056891888179531</v>
      </c>
      <c r="Y14" s="24">
        <v>82278456.739999995</v>
      </c>
      <c r="Z14" s="19">
        <f t="shared" si="4"/>
        <v>0.15917673967885471</v>
      </c>
      <c r="AMJ14"/>
    </row>
    <row r="15" spans="1:1024" s="20" customFormat="1" ht="45">
      <c r="A15" s="17" t="s">
        <v>80</v>
      </c>
      <c r="B15" s="18" t="s">
        <v>81</v>
      </c>
      <c r="C15" s="17" t="s">
        <v>48</v>
      </c>
      <c r="D15" s="17" t="s">
        <v>61</v>
      </c>
      <c r="E15" s="17" t="s">
        <v>50</v>
      </c>
      <c r="F15" s="18" t="s">
        <v>51</v>
      </c>
      <c r="G15" s="17" t="s">
        <v>64</v>
      </c>
      <c r="H15" s="18" t="s">
        <v>94</v>
      </c>
      <c r="I15" s="17" t="s">
        <v>54</v>
      </c>
      <c r="J15" s="17" t="s">
        <v>55</v>
      </c>
      <c r="K15" s="18" t="s">
        <v>56</v>
      </c>
      <c r="L15" s="17" t="s">
        <v>58</v>
      </c>
      <c r="M15" s="17"/>
      <c r="N15" s="17"/>
      <c r="O15" s="17"/>
      <c r="P15" s="17">
        <f t="shared" si="0"/>
        <v>0</v>
      </c>
      <c r="Q15" s="17"/>
      <c r="R15" s="24">
        <v>1104000</v>
      </c>
      <c r="S15" s="24"/>
      <c r="T15" s="24">
        <f t="shared" si="1"/>
        <v>1104000</v>
      </c>
      <c r="U15" s="24">
        <v>832000</v>
      </c>
      <c r="V15" s="25">
        <f t="shared" si="2"/>
        <v>0.75362318840579712</v>
      </c>
      <c r="W15" s="24">
        <v>133579.84</v>
      </c>
      <c r="X15" s="25">
        <f t="shared" si="3"/>
        <v>0.12099623188405796</v>
      </c>
      <c r="Y15" s="24">
        <v>133579.84</v>
      </c>
      <c r="Z15" s="19">
        <f t="shared" si="4"/>
        <v>0.12099623188405796</v>
      </c>
      <c r="AMJ15"/>
    </row>
    <row r="16" spans="1:1024" s="20" customFormat="1" ht="33.75">
      <c r="A16" s="17" t="s">
        <v>80</v>
      </c>
      <c r="B16" s="18" t="s">
        <v>81</v>
      </c>
      <c r="C16" s="17" t="s">
        <v>48</v>
      </c>
      <c r="D16" s="17" t="s">
        <v>61</v>
      </c>
      <c r="E16" s="17" t="s">
        <v>50</v>
      </c>
      <c r="F16" s="18" t="s">
        <v>51</v>
      </c>
      <c r="G16" s="17" t="s">
        <v>65</v>
      </c>
      <c r="H16" s="18" t="s">
        <v>95</v>
      </c>
      <c r="I16" s="17" t="s">
        <v>54</v>
      </c>
      <c r="J16" s="17" t="s">
        <v>55</v>
      </c>
      <c r="K16" s="18" t="s">
        <v>56</v>
      </c>
      <c r="L16" s="17" t="s">
        <v>57</v>
      </c>
      <c r="M16" s="17"/>
      <c r="N16" s="17"/>
      <c r="O16" s="17"/>
      <c r="P16" s="17">
        <f t="shared" si="0"/>
        <v>0</v>
      </c>
      <c r="Q16" s="17"/>
      <c r="R16" s="24">
        <v>2145000</v>
      </c>
      <c r="S16" s="24"/>
      <c r="T16" s="24">
        <f t="shared" si="1"/>
        <v>2145000</v>
      </c>
      <c r="U16" s="24"/>
      <c r="V16" s="25">
        <f t="shared" si="2"/>
        <v>0</v>
      </c>
      <c r="W16" s="24"/>
      <c r="X16" s="25">
        <f t="shared" si="3"/>
        <v>0</v>
      </c>
      <c r="Y16" s="24"/>
      <c r="Z16" s="19">
        <f t="shared" si="4"/>
        <v>0</v>
      </c>
      <c r="AMJ16"/>
    </row>
    <row r="17" spans="1:1024" s="20" customFormat="1" ht="56.25">
      <c r="A17" s="17" t="s">
        <v>80</v>
      </c>
      <c r="B17" s="18" t="s">
        <v>81</v>
      </c>
      <c r="C17" s="17" t="s">
        <v>48</v>
      </c>
      <c r="D17" s="17" t="s">
        <v>66</v>
      </c>
      <c r="E17" s="17" t="s">
        <v>50</v>
      </c>
      <c r="F17" s="18" t="s">
        <v>51</v>
      </c>
      <c r="G17" s="17" t="s">
        <v>67</v>
      </c>
      <c r="H17" s="18" t="s">
        <v>93</v>
      </c>
      <c r="I17" s="17" t="s">
        <v>68</v>
      </c>
      <c r="J17" s="17" t="s">
        <v>55</v>
      </c>
      <c r="K17" s="18" t="s">
        <v>56</v>
      </c>
      <c r="L17" s="17" t="s">
        <v>58</v>
      </c>
      <c r="M17" s="17"/>
      <c r="N17" s="17"/>
      <c r="O17" s="17"/>
      <c r="P17" s="17">
        <f t="shared" si="0"/>
        <v>0</v>
      </c>
      <c r="Q17" s="17"/>
      <c r="R17" s="24">
        <v>32925744</v>
      </c>
      <c r="S17" s="24"/>
      <c r="T17" s="24">
        <f t="shared" si="1"/>
        <v>32925744</v>
      </c>
      <c r="U17" s="24">
        <v>32890551.460000001</v>
      </c>
      <c r="V17" s="25">
        <f t="shared" si="2"/>
        <v>0.9989311542967716</v>
      </c>
      <c r="W17" s="24">
        <v>2305284.21</v>
      </c>
      <c r="X17" s="25">
        <f t="shared" si="3"/>
        <v>7.0014642949298281E-2</v>
      </c>
      <c r="Y17" s="24">
        <v>2304832.19</v>
      </c>
      <c r="Z17" s="19">
        <f t="shared" si="4"/>
        <v>7.0000914481993179E-2</v>
      </c>
      <c r="AMJ17"/>
    </row>
    <row r="18" spans="1:1024" s="20" customFormat="1" ht="45">
      <c r="A18" s="17" t="s">
        <v>80</v>
      </c>
      <c r="B18" s="18" t="s">
        <v>81</v>
      </c>
      <c r="C18" s="17" t="s">
        <v>48</v>
      </c>
      <c r="D18" s="17" t="s">
        <v>66</v>
      </c>
      <c r="E18" s="17" t="s">
        <v>50</v>
      </c>
      <c r="F18" s="18" t="s">
        <v>51</v>
      </c>
      <c r="G18" s="17" t="s">
        <v>69</v>
      </c>
      <c r="H18" s="18" t="s">
        <v>92</v>
      </c>
      <c r="I18" s="17" t="s">
        <v>54</v>
      </c>
      <c r="J18" s="17" t="s">
        <v>55</v>
      </c>
      <c r="K18" s="18" t="s">
        <v>56</v>
      </c>
      <c r="L18" s="17" t="s">
        <v>58</v>
      </c>
      <c r="M18" s="17"/>
      <c r="N18" s="17"/>
      <c r="O18" s="17"/>
      <c r="P18" s="17">
        <f t="shared" si="0"/>
        <v>0</v>
      </c>
      <c r="Q18" s="17"/>
      <c r="R18" s="24">
        <v>26964879</v>
      </c>
      <c r="S18" s="24"/>
      <c r="T18" s="24">
        <f t="shared" si="1"/>
        <v>26964879</v>
      </c>
      <c r="U18" s="24">
        <v>25499452.09</v>
      </c>
      <c r="V18" s="25">
        <f t="shared" si="2"/>
        <v>0.94565423749908162</v>
      </c>
      <c r="W18" s="24">
        <v>4186985.22</v>
      </c>
      <c r="X18" s="25">
        <f t="shared" si="3"/>
        <v>0.15527550559377626</v>
      </c>
      <c r="Y18" s="24">
        <v>4186985.22</v>
      </c>
      <c r="Z18" s="19">
        <f t="shared" si="4"/>
        <v>0.15527550559377626</v>
      </c>
      <c r="AMJ18"/>
    </row>
    <row r="19" spans="1:1024" s="20" customFormat="1" ht="67.5">
      <c r="A19" s="17" t="s">
        <v>80</v>
      </c>
      <c r="B19" s="18" t="s">
        <v>81</v>
      </c>
      <c r="C19" s="17" t="s">
        <v>48</v>
      </c>
      <c r="D19" s="17" t="s">
        <v>70</v>
      </c>
      <c r="E19" s="17" t="s">
        <v>50</v>
      </c>
      <c r="F19" s="18" t="s">
        <v>51</v>
      </c>
      <c r="G19" s="17" t="s">
        <v>71</v>
      </c>
      <c r="H19" s="18" t="s">
        <v>91</v>
      </c>
      <c r="I19" s="17" t="s">
        <v>54</v>
      </c>
      <c r="J19" s="17" t="s">
        <v>55</v>
      </c>
      <c r="K19" s="18" t="s">
        <v>56</v>
      </c>
      <c r="L19" s="17" t="s">
        <v>54</v>
      </c>
      <c r="M19" s="17"/>
      <c r="N19" s="17"/>
      <c r="O19" s="17"/>
      <c r="P19" s="17">
        <f t="shared" si="0"/>
        <v>0</v>
      </c>
      <c r="Q19" s="17"/>
      <c r="R19" s="24">
        <v>105600000</v>
      </c>
      <c r="S19" s="24"/>
      <c r="T19" s="24">
        <f t="shared" si="1"/>
        <v>105600000</v>
      </c>
      <c r="U19" s="24">
        <v>97783124</v>
      </c>
      <c r="V19" s="25">
        <f t="shared" si="2"/>
        <v>0.92597655303030302</v>
      </c>
      <c r="W19" s="24">
        <v>11903896.24</v>
      </c>
      <c r="X19" s="25">
        <f t="shared" si="3"/>
        <v>0.11272629015151515</v>
      </c>
      <c r="Y19" s="24">
        <v>11891101.939999999</v>
      </c>
      <c r="Z19" s="19">
        <f t="shared" si="4"/>
        <v>0.11260513200757576</v>
      </c>
      <c r="AMJ19"/>
    </row>
    <row r="20" spans="1:1024" s="20" customFormat="1" ht="33.75">
      <c r="A20" s="17" t="s">
        <v>80</v>
      </c>
      <c r="B20" s="18" t="s">
        <v>81</v>
      </c>
      <c r="C20" s="17" t="s">
        <v>72</v>
      </c>
      <c r="D20" s="17" t="s">
        <v>73</v>
      </c>
      <c r="E20" s="17" t="s">
        <v>50</v>
      </c>
      <c r="F20" s="18" t="s">
        <v>51</v>
      </c>
      <c r="G20" s="17" t="s">
        <v>74</v>
      </c>
      <c r="H20" s="18" t="s">
        <v>75</v>
      </c>
      <c r="I20" s="17" t="s">
        <v>68</v>
      </c>
      <c r="J20" s="17" t="s">
        <v>76</v>
      </c>
      <c r="K20" s="18" t="s">
        <v>77</v>
      </c>
      <c r="L20" s="17" t="s">
        <v>54</v>
      </c>
      <c r="M20" s="17"/>
      <c r="N20" s="17"/>
      <c r="O20" s="17"/>
      <c r="P20" s="17">
        <f t="shared" si="0"/>
        <v>0</v>
      </c>
      <c r="Q20" s="17"/>
      <c r="R20" s="24">
        <v>129788824.84</v>
      </c>
      <c r="S20" s="24"/>
      <c r="T20" s="24">
        <f t="shared" si="1"/>
        <v>129788824.84</v>
      </c>
      <c r="U20" s="24">
        <v>127888358.23</v>
      </c>
      <c r="V20" s="25">
        <f t="shared" si="2"/>
        <v>0.98535724002168257</v>
      </c>
      <c r="W20" s="24">
        <v>26057201.649999999</v>
      </c>
      <c r="X20" s="25">
        <f t="shared" si="3"/>
        <v>0.20076614209368626</v>
      </c>
      <c r="Y20" s="24">
        <v>26057201.649999999</v>
      </c>
      <c r="Z20" s="19">
        <f t="shared" si="4"/>
        <v>0.20076614209368626</v>
      </c>
      <c r="AMJ20"/>
    </row>
    <row r="21" spans="1:1024" s="20" customFormat="1" ht="33.75">
      <c r="A21" s="17" t="s">
        <v>46</v>
      </c>
      <c r="B21" s="18" t="s">
        <v>47</v>
      </c>
      <c r="C21" s="17" t="s">
        <v>48</v>
      </c>
      <c r="D21" s="17" t="s">
        <v>49</v>
      </c>
      <c r="E21" s="17" t="s">
        <v>50</v>
      </c>
      <c r="F21" s="18" t="s">
        <v>51</v>
      </c>
      <c r="G21" s="17" t="s">
        <v>52</v>
      </c>
      <c r="H21" s="18" t="s">
        <v>53</v>
      </c>
      <c r="I21" s="17" t="s">
        <v>54</v>
      </c>
      <c r="J21" s="17" t="s">
        <v>55</v>
      </c>
      <c r="K21" s="18" t="s">
        <v>56</v>
      </c>
      <c r="L21" s="17" t="s">
        <v>58</v>
      </c>
      <c r="M21" s="17"/>
      <c r="N21" s="17"/>
      <c r="O21" s="17"/>
      <c r="P21" s="17">
        <f t="shared" si="0"/>
        <v>0</v>
      </c>
      <c r="Q21" s="17"/>
      <c r="R21" s="24">
        <v>118666.28</v>
      </c>
      <c r="S21" s="24"/>
      <c r="T21" s="24">
        <f t="shared" si="1"/>
        <v>118666.28</v>
      </c>
      <c r="U21" s="24">
        <v>92131.12</v>
      </c>
      <c r="V21" s="25">
        <f t="shared" si="2"/>
        <v>0.77638837250143844</v>
      </c>
      <c r="W21" s="24">
        <v>32889.99</v>
      </c>
      <c r="X21" s="25">
        <f t="shared" si="3"/>
        <v>0.27716374019645679</v>
      </c>
      <c r="Y21" s="24">
        <v>32889.99</v>
      </c>
      <c r="Z21" s="19">
        <f t="shared" si="4"/>
        <v>0.27716374019645679</v>
      </c>
      <c r="AMJ21"/>
    </row>
    <row r="22" spans="1:1024" s="20" customFormat="1" ht="56.25">
      <c r="A22" s="17" t="s">
        <v>46</v>
      </c>
      <c r="B22" s="18" t="s">
        <v>47</v>
      </c>
      <c r="C22" s="17" t="s">
        <v>48</v>
      </c>
      <c r="D22" s="17" t="s">
        <v>66</v>
      </c>
      <c r="E22" s="17" t="s">
        <v>50</v>
      </c>
      <c r="F22" s="18" t="s">
        <v>51</v>
      </c>
      <c r="G22" s="17" t="s">
        <v>67</v>
      </c>
      <c r="H22" s="18" t="s">
        <v>93</v>
      </c>
      <c r="I22" s="17" t="s">
        <v>68</v>
      </c>
      <c r="J22" s="17" t="s">
        <v>55</v>
      </c>
      <c r="K22" s="18" t="s">
        <v>56</v>
      </c>
      <c r="L22" s="17" t="s">
        <v>58</v>
      </c>
      <c r="M22" s="17"/>
      <c r="N22" s="17"/>
      <c r="O22" s="17"/>
      <c r="P22" s="17">
        <f t="shared" si="0"/>
        <v>0</v>
      </c>
      <c r="Q22" s="17"/>
      <c r="R22" s="24">
        <v>5763620</v>
      </c>
      <c r="S22" s="24"/>
      <c r="T22" s="24">
        <f t="shared" si="1"/>
        <v>5763620</v>
      </c>
      <c r="U22" s="24">
        <v>5763620</v>
      </c>
      <c r="V22" s="25">
        <f t="shared" si="2"/>
        <v>1</v>
      </c>
      <c r="W22" s="24">
        <v>71047.33</v>
      </c>
      <c r="X22" s="25">
        <f>U22/T22</f>
        <v>1</v>
      </c>
      <c r="Y22" s="24">
        <v>71047.33</v>
      </c>
      <c r="Z22" s="19">
        <f t="shared" si="4"/>
        <v>1.2326858814425657E-2</v>
      </c>
      <c r="AMJ22"/>
    </row>
    <row r="23" spans="1:1024" s="20" customFormat="1" ht="56.25">
      <c r="A23" s="17">
        <v>33201</v>
      </c>
      <c r="B23" s="18" t="s">
        <v>85</v>
      </c>
      <c r="C23" s="17" t="s">
        <v>86</v>
      </c>
      <c r="D23" s="17" t="s">
        <v>70</v>
      </c>
      <c r="E23" s="17" t="s">
        <v>87</v>
      </c>
      <c r="F23" s="18" t="s">
        <v>88</v>
      </c>
      <c r="G23" s="17" t="s">
        <v>89</v>
      </c>
      <c r="H23" s="18" t="s">
        <v>90</v>
      </c>
      <c r="I23" s="17" t="s">
        <v>68</v>
      </c>
      <c r="J23" s="17" t="s">
        <v>55</v>
      </c>
      <c r="K23" s="18" t="s">
        <v>56</v>
      </c>
      <c r="L23" s="17">
        <v>3</v>
      </c>
      <c r="M23" s="17"/>
      <c r="N23" s="17"/>
      <c r="O23" s="17"/>
      <c r="P23" s="17">
        <f t="shared" ref="P23" si="5">M23+N23-O23</f>
        <v>0</v>
      </c>
      <c r="Q23" s="17"/>
      <c r="R23" s="24">
        <v>1608726</v>
      </c>
      <c r="S23" s="24"/>
      <c r="T23" s="24">
        <f t="shared" ref="T23" si="6">P23-Q23+R23+S23</f>
        <v>1608726</v>
      </c>
      <c r="U23" s="24">
        <v>1608687.4</v>
      </c>
      <c r="V23" s="25">
        <f t="shared" ref="V23:V24" si="7">U23/T23</f>
        <v>0.99997600585805158</v>
      </c>
      <c r="W23" s="24">
        <v>1608591.35</v>
      </c>
      <c r="X23" s="25">
        <f t="shared" ref="X23" si="8">W23/T23</f>
        <v>0.99991630022763356</v>
      </c>
      <c r="Y23" s="27">
        <v>1276523.52</v>
      </c>
      <c r="Z23" s="19">
        <f t="shared" ref="Z23" si="9">Y23/T23</f>
        <v>0.79349965127684885</v>
      </c>
      <c r="AMJ23"/>
    </row>
    <row r="24" spans="1:1024" s="20" customFormat="1" ht="56.25">
      <c r="A24" s="17" t="s">
        <v>84</v>
      </c>
      <c r="B24" s="18" t="s">
        <v>85</v>
      </c>
      <c r="C24" s="17" t="s">
        <v>86</v>
      </c>
      <c r="D24" s="17" t="s">
        <v>70</v>
      </c>
      <c r="E24" s="17" t="s">
        <v>87</v>
      </c>
      <c r="F24" s="18" t="s">
        <v>88</v>
      </c>
      <c r="G24" s="17" t="s">
        <v>89</v>
      </c>
      <c r="H24" s="18" t="s">
        <v>90</v>
      </c>
      <c r="I24" s="17" t="s">
        <v>68</v>
      </c>
      <c r="J24" s="17" t="s">
        <v>55</v>
      </c>
      <c r="K24" s="18" t="s">
        <v>56</v>
      </c>
      <c r="L24" s="17" t="s">
        <v>58</v>
      </c>
      <c r="M24" s="17"/>
      <c r="N24" s="17"/>
      <c r="O24" s="17"/>
      <c r="P24" s="17">
        <f t="shared" si="0"/>
        <v>0</v>
      </c>
      <c r="Q24" s="17"/>
      <c r="R24" s="24">
        <v>0</v>
      </c>
      <c r="S24" s="24"/>
      <c r="T24" s="24">
        <f t="shared" si="1"/>
        <v>0</v>
      </c>
      <c r="U24" s="24">
        <v>0</v>
      </c>
      <c r="V24" s="25" t="e">
        <f t="shared" si="7"/>
        <v>#DIV/0!</v>
      </c>
      <c r="W24" s="24">
        <v>0</v>
      </c>
      <c r="X24" s="25" t="e">
        <f t="shared" si="3"/>
        <v>#DIV/0!</v>
      </c>
      <c r="Y24" s="27">
        <v>0</v>
      </c>
      <c r="Z24" s="19" t="e">
        <f t="shared" si="4"/>
        <v>#DIV/0!</v>
      </c>
      <c r="AMJ24"/>
    </row>
    <row r="25" spans="1:1024">
      <c r="A25" s="29" t="s">
        <v>78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1"/>
      <c r="N25" s="1"/>
      <c r="O25" s="1"/>
      <c r="P25" s="1"/>
      <c r="Q25" s="1"/>
      <c r="R25" s="21">
        <f>SUM(R10:R24)</f>
        <v>916041731.12</v>
      </c>
      <c r="S25" s="21">
        <f>SUM(S10:S24)</f>
        <v>0</v>
      </c>
      <c r="T25" s="21">
        <f>SUM(T10:T24)</f>
        <v>916041731.12</v>
      </c>
      <c r="U25" s="21">
        <f>SUM(U10:U24)</f>
        <v>829668947.84000003</v>
      </c>
      <c r="V25" s="21"/>
      <c r="W25" s="21">
        <f>SUM(W10:W24)</f>
        <v>133402472.04999998</v>
      </c>
      <c r="X25" s="21"/>
      <c r="Y25" s="21">
        <f>SUM(Y10:Y24)</f>
        <v>132221676.12999998</v>
      </c>
      <c r="Z25" s="22"/>
    </row>
    <row r="27" spans="1:1024">
      <c r="U27" s="28"/>
    </row>
    <row r="29" spans="1:1024">
      <c r="R29" s="23"/>
      <c r="S29" s="23"/>
      <c r="T29" s="23"/>
      <c r="U29" s="23"/>
      <c r="V29" s="23"/>
      <c r="W29" s="23"/>
      <c r="X29" s="23"/>
      <c r="Y29" s="23"/>
    </row>
    <row r="31" spans="1:1024">
      <c r="U31" s="23"/>
    </row>
    <row r="32" spans="1:1024">
      <c r="U32" s="23"/>
    </row>
  </sheetData>
  <mergeCells count="18">
    <mergeCell ref="J8:K8"/>
    <mergeCell ref="L8:L9"/>
    <mergeCell ref="A25:L25"/>
    <mergeCell ref="A6:Z6"/>
    <mergeCell ref="A7:L7"/>
    <mergeCell ref="M7:M8"/>
    <mergeCell ref="N7:O7"/>
    <mergeCell ref="P7:P8"/>
    <mergeCell ref="Q7:Q8"/>
    <mergeCell ref="R7:S7"/>
    <mergeCell ref="T7:T8"/>
    <mergeCell ref="U7:Z7"/>
    <mergeCell ref="A8:B8"/>
    <mergeCell ref="C8:C9"/>
    <mergeCell ref="D8:D9"/>
    <mergeCell ref="E8:F9"/>
    <mergeCell ref="G8:H9"/>
    <mergeCell ref="I8:I9"/>
  </mergeCells>
  <phoneticPr fontId="11" type="noConversion"/>
  <printOptions horizontalCentered="1"/>
  <pageMargins left="0.196527777777778" right="0.196527777777778" top="0.39374999999999999" bottom="0.196527777777778" header="0.51180555555555496" footer="0.51180555555555496"/>
  <pageSetup paperSize="9" scale="5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FEV2023 (SJMG - 090013)</vt:lpstr>
      <vt:lpstr>'FEV2023 (SJMG - 090013)'!Area_de_impressao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De Figueiredo Gomes</dc:creator>
  <cp:lastModifiedBy>mg95103</cp:lastModifiedBy>
  <cp:revision>1</cp:revision>
  <cp:lastPrinted>2023-03-10T22:39:15Z</cp:lastPrinted>
  <dcterms:created xsi:type="dcterms:W3CDTF">2023-03-10T17:40:03Z</dcterms:created>
  <dcterms:modified xsi:type="dcterms:W3CDTF">2023-04-17T20:55:42Z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