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no Portal da Transparência\Resolução 102\"/>
    </mc:Choice>
  </mc:AlternateContent>
  <xr:revisionPtr revIDLastSave="0" documentId="13_ncr:1_{37E652EB-32A7-4FAE-A889-E5BE0BFED1A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AR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20" i="1" l="1"/>
  <c r="W20" i="1"/>
  <c r="U20" i="1"/>
  <c r="S20" i="1"/>
  <c r="R20" i="1"/>
  <c r="T19" i="1"/>
  <c r="Z19" i="1" s="1"/>
  <c r="T18" i="1"/>
  <c r="Z18" i="1" s="1"/>
  <c r="T17" i="1"/>
  <c r="Z17" i="1" s="1"/>
  <c r="T16" i="1"/>
  <c r="Z16" i="1" s="1"/>
  <c r="T15" i="1"/>
  <c r="Z15" i="1" s="1"/>
  <c r="T14" i="1"/>
  <c r="Z14" i="1" s="1"/>
  <c r="T13" i="1"/>
  <c r="Z13" i="1" s="1"/>
  <c r="T12" i="1"/>
  <c r="Z12" i="1" s="1"/>
  <c r="T11" i="1"/>
  <c r="Z11" i="1" s="1"/>
  <c r="T10" i="1"/>
  <c r="Z10" i="1" s="1"/>
  <c r="V16" i="1" l="1"/>
  <c r="V17" i="1"/>
  <c r="X11" i="1"/>
  <c r="X13" i="1"/>
  <c r="X15" i="1"/>
  <c r="X17" i="1"/>
  <c r="X19" i="1"/>
  <c r="X10" i="1"/>
  <c r="X12" i="1"/>
  <c r="X14" i="1"/>
  <c r="X16" i="1"/>
  <c r="X18" i="1"/>
  <c r="V10" i="1"/>
  <c r="V11" i="1"/>
  <c r="V12" i="1"/>
  <c r="V13" i="1"/>
  <c r="V14" i="1"/>
  <c r="V15" i="1"/>
  <c r="V18" i="1"/>
  <c r="V19" i="1"/>
  <c r="T20" i="1"/>
</calcChain>
</file>

<file path=xl/sharedStrings.xml><?xml version="1.0" encoding="utf-8"?>
<sst xmlns="http://schemas.openxmlformats.org/spreadsheetml/2006/main" count="172" uniqueCount="85">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</sst>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8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164" fontId="7" fillId="0" borderId="0" applyBorder="0" applyProtection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 applyProtection="1">
      <alignment horizontal="center" vertical="center"/>
    </xf>
    <xf numFmtId="0" fontId="1" fillId="0" borderId="2" xfId="0" applyFont="1" applyBorder="1"/>
    <xf numFmtId="165" fontId="2" fillId="0" borderId="2" xfId="0" applyNumberFormat="1" applyFont="1" applyBorder="1"/>
    <xf numFmtId="4" fontId="1" fillId="0" borderId="0" xfId="0" applyNumberFormat="1" applyFont="1"/>
    <xf numFmtId="165" fontId="6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22"/>
  <sheetViews>
    <sheetView showGridLines="0" tabSelected="1" zoomScale="70" zoomScaleNormal="70" zoomScalePageLayoutView="85" workbookViewId="0">
      <selection activeCell="AE10" sqref="AE10"/>
    </sheetView>
  </sheetViews>
  <sheetFormatPr defaultRowHeight="12.75" x14ac:dyDescent="0.2"/>
  <cols>
    <col min="1" max="1" width="5.28515625" style="3" customWidth="1"/>
    <col min="2" max="2" width="26.7109375" style="3" customWidth="1"/>
    <col min="3" max="4" width="7.85546875" style="3" customWidth="1"/>
    <col min="5" max="5" width="4.140625" style="3" customWidth="1"/>
    <col min="6" max="6" width="20" style="3" customWidth="1"/>
    <col min="7" max="7" width="4.28515625" style="3" customWidth="1"/>
    <col min="8" max="8" width="21.5703125" style="3" customWidth="1"/>
    <col min="9" max="9" width="8.7109375" style="3" customWidth="1"/>
    <col min="10" max="10" width="6" style="3" customWidth="1"/>
    <col min="11" max="11" width="21.7109375" style="3" customWidth="1"/>
    <col min="12" max="12" width="6.5703125" style="3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8.140625" style="3" customWidth="1"/>
    <col min="20" max="20" width="15.28515625" style="3" bestFit="1" customWidth="1"/>
    <col min="21" max="21" width="15.28515625" style="3" customWidth="1"/>
    <col min="22" max="22" width="6.5703125" style="3" customWidth="1"/>
    <col min="23" max="23" width="14.85546875" style="3" customWidth="1"/>
    <col min="24" max="24" width="5.42578125" style="3" customWidth="1"/>
    <col min="25" max="25" width="14.7109375" style="3" customWidth="1"/>
    <col min="26" max="26" width="5.140625" style="3" customWidth="1"/>
    <col min="27" max="1024" width="8.85546875" style="3" customWidth="1"/>
  </cols>
  <sheetData>
    <row r="1" spans="1:31" ht="11.25" customHeight="1" x14ac:dyDescent="0.2">
      <c r="B1" s="4" t="s">
        <v>0</v>
      </c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31" ht="11.25" customHeight="1" x14ac:dyDescent="0.2">
      <c r="B2" s="4" t="s">
        <v>1</v>
      </c>
      <c r="C2" s="8" t="s">
        <v>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1" ht="11.45" customHeight="1" x14ac:dyDescent="0.2">
      <c r="B3" s="4" t="s">
        <v>3</v>
      </c>
      <c r="C3" s="8" t="s">
        <v>4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31" ht="11.45" customHeight="1" x14ac:dyDescent="0.2">
      <c r="B4" s="4" t="s">
        <v>5</v>
      </c>
      <c r="C4" s="9">
        <v>44986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1" ht="11.25" customHeight="1" x14ac:dyDescent="0.2">
      <c r="A5" s="4"/>
      <c r="B5" s="9"/>
      <c r="C5" s="6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23"/>
      <c r="S5" s="23"/>
      <c r="T5" s="23"/>
      <c r="U5" s="23"/>
      <c r="V5" s="23"/>
      <c r="W5" s="23"/>
      <c r="X5" s="23"/>
      <c r="Y5" s="23"/>
    </row>
    <row r="6" spans="1:31" x14ac:dyDescent="0.2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31" ht="12.75" customHeight="1" x14ac:dyDescent="0.2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 t="s">
        <v>8</v>
      </c>
      <c r="N7" s="22" t="s">
        <v>9</v>
      </c>
      <c r="O7" s="22"/>
      <c r="P7" s="22" t="s">
        <v>10</v>
      </c>
      <c r="Q7" s="22" t="s">
        <v>11</v>
      </c>
      <c r="R7" s="18" t="s">
        <v>12</v>
      </c>
      <c r="S7" s="18"/>
      <c r="T7" s="22" t="s">
        <v>13</v>
      </c>
      <c r="U7" s="18" t="s">
        <v>14</v>
      </c>
      <c r="V7" s="18"/>
      <c r="W7" s="18"/>
      <c r="X7" s="18"/>
      <c r="Y7" s="18"/>
      <c r="Z7" s="18"/>
    </row>
    <row r="8" spans="1:31" ht="42" customHeight="1" x14ac:dyDescent="0.2">
      <c r="A8" s="18" t="s">
        <v>15</v>
      </c>
      <c r="B8" s="18"/>
      <c r="C8" s="18" t="s">
        <v>16</v>
      </c>
      <c r="D8" s="18" t="s">
        <v>17</v>
      </c>
      <c r="E8" s="18" t="s">
        <v>18</v>
      </c>
      <c r="F8" s="18"/>
      <c r="G8" s="18" t="s">
        <v>19</v>
      </c>
      <c r="H8" s="18"/>
      <c r="I8" s="18" t="s">
        <v>20</v>
      </c>
      <c r="J8" s="18" t="s">
        <v>21</v>
      </c>
      <c r="K8" s="18"/>
      <c r="L8" s="18" t="s">
        <v>22</v>
      </c>
      <c r="M8" s="22"/>
      <c r="N8" s="2" t="s">
        <v>23</v>
      </c>
      <c r="O8" s="2" t="s">
        <v>24</v>
      </c>
      <c r="P8" s="22"/>
      <c r="Q8" s="22"/>
      <c r="R8" s="1" t="s">
        <v>25</v>
      </c>
      <c r="S8" s="1" t="s">
        <v>26</v>
      </c>
      <c r="T8" s="22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ht="22.5" x14ac:dyDescent="0.2">
      <c r="A9" s="1" t="s">
        <v>31</v>
      </c>
      <c r="B9" s="1" t="s">
        <v>32</v>
      </c>
      <c r="C9" s="18"/>
      <c r="D9" s="18"/>
      <c r="E9" s="18"/>
      <c r="F9" s="18"/>
      <c r="G9" s="18"/>
      <c r="H9" s="18"/>
      <c r="I9" s="18"/>
      <c r="J9" s="1" t="s">
        <v>31</v>
      </c>
      <c r="K9" s="1" t="s">
        <v>32</v>
      </c>
      <c r="L9" s="18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42" x14ac:dyDescent="0.2">
      <c r="A10" s="10" t="s">
        <v>47</v>
      </c>
      <c r="B10" s="11" t="s">
        <v>48</v>
      </c>
      <c r="C10" s="10" t="s">
        <v>49</v>
      </c>
      <c r="D10" s="10" t="s">
        <v>50</v>
      </c>
      <c r="E10" s="10" t="s">
        <v>51</v>
      </c>
      <c r="F10" s="11" t="s">
        <v>52</v>
      </c>
      <c r="G10" s="10" t="s">
        <v>53</v>
      </c>
      <c r="H10" s="11" t="s">
        <v>54</v>
      </c>
      <c r="I10" s="10" t="s">
        <v>55</v>
      </c>
      <c r="J10" s="10" t="s">
        <v>56</v>
      </c>
      <c r="K10" s="11" t="s">
        <v>57</v>
      </c>
      <c r="L10" s="10" t="s">
        <v>58</v>
      </c>
      <c r="M10" s="11"/>
      <c r="N10" s="11"/>
      <c r="O10" s="11"/>
      <c r="P10" s="11"/>
      <c r="Q10" s="11"/>
      <c r="R10" s="17">
        <v>9206862</v>
      </c>
      <c r="S10" s="12"/>
      <c r="T10" s="12">
        <f t="shared" ref="T10:T19" si="0">P10-Q10+R10+S10</f>
        <v>9206862</v>
      </c>
      <c r="U10" s="17">
        <v>592500</v>
      </c>
      <c r="V10" s="13">
        <f t="shared" ref="V10:V19" si="1">U10/T10</f>
        <v>6.4354174093192662E-2</v>
      </c>
      <c r="W10" s="17"/>
      <c r="X10" s="13">
        <f t="shared" ref="X10:X16" si="2">W10/T10</f>
        <v>0</v>
      </c>
      <c r="Y10" s="17"/>
      <c r="Z10" s="13">
        <f t="shared" ref="Z10:Z19" si="3">Y10/T10</f>
        <v>0</v>
      </c>
    </row>
    <row r="11" spans="1:31" ht="42" x14ac:dyDescent="0.2">
      <c r="A11" s="10" t="s">
        <v>47</v>
      </c>
      <c r="B11" s="11" t="s">
        <v>48</v>
      </c>
      <c r="C11" s="10" t="s">
        <v>49</v>
      </c>
      <c r="D11" s="10" t="s">
        <v>50</v>
      </c>
      <c r="E11" s="10" t="s">
        <v>51</v>
      </c>
      <c r="F11" s="11" t="s">
        <v>52</v>
      </c>
      <c r="G11" s="10" t="s">
        <v>53</v>
      </c>
      <c r="H11" s="11" t="s">
        <v>54</v>
      </c>
      <c r="I11" s="10" t="s">
        <v>55</v>
      </c>
      <c r="J11" s="10" t="s">
        <v>56</v>
      </c>
      <c r="K11" s="11" t="s">
        <v>57</v>
      </c>
      <c r="L11" s="10" t="s">
        <v>59</v>
      </c>
      <c r="M11" s="11"/>
      <c r="N11" s="11"/>
      <c r="O11" s="11"/>
      <c r="P11" s="11"/>
      <c r="Q11" s="11"/>
      <c r="R11" s="17">
        <v>30316720.719999999</v>
      </c>
      <c r="S11" s="12"/>
      <c r="T11" s="12">
        <f t="shared" si="0"/>
        <v>30316720.719999999</v>
      </c>
      <c r="U11" s="17">
        <v>3666291.47</v>
      </c>
      <c r="V11" s="13">
        <f t="shared" si="1"/>
        <v>0.12093298295225383</v>
      </c>
      <c r="W11" s="17">
        <v>704108.84</v>
      </c>
      <c r="X11" s="13">
        <f t="shared" si="2"/>
        <v>2.3225098997448561E-2</v>
      </c>
      <c r="Y11" s="17">
        <v>703961.53</v>
      </c>
      <c r="Z11" s="13">
        <f t="shared" si="3"/>
        <v>2.322023996268156E-2</v>
      </c>
    </row>
    <row r="12" spans="1:31" ht="42" x14ac:dyDescent="0.2">
      <c r="A12" s="10" t="s">
        <v>47</v>
      </c>
      <c r="B12" s="11" t="s">
        <v>48</v>
      </c>
      <c r="C12" s="10" t="s">
        <v>49</v>
      </c>
      <c r="D12" s="10" t="s">
        <v>50</v>
      </c>
      <c r="E12" s="10" t="s">
        <v>51</v>
      </c>
      <c r="F12" s="11" t="s">
        <v>52</v>
      </c>
      <c r="G12" s="10" t="s">
        <v>53</v>
      </c>
      <c r="H12" s="11" t="s">
        <v>54</v>
      </c>
      <c r="I12" s="10" t="s">
        <v>55</v>
      </c>
      <c r="J12" s="10" t="s">
        <v>60</v>
      </c>
      <c r="K12" s="11" t="s">
        <v>61</v>
      </c>
      <c r="L12" s="10" t="s">
        <v>59</v>
      </c>
      <c r="M12" s="11"/>
      <c r="N12" s="11"/>
      <c r="O12" s="11"/>
      <c r="P12" s="11"/>
      <c r="Q12" s="11"/>
      <c r="R12" s="17">
        <v>5075861</v>
      </c>
      <c r="S12" s="12"/>
      <c r="T12" s="12">
        <f t="shared" si="0"/>
        <v>5075861</v>
      </c>
      <c r="U12" s="17"/>
      <c r="V12" s="13">
        <f t="shared" si="1"/>
        <v>0</v>
      </c>
      <c r="W12" s="17"/>
      <c r="X12" s="13">
        <f t="shared" si="2"/>
        <v>0</v>
      </c>
      <c r="Y12" s="17"/>
      <c r="Z12" s="13">
        <f t="shared" si="3"/>
        <v>0</v>
      </c>
    </row>
    <row r="13" spans="1:31" ht="42" x14ac:dyDescent="0.2">
      <c r="A13" s="10" t="s">
        <v>47</v>
      </c>
      <c r="B13" s="11" t="s">
        <v>48</v>
      </c>
      <c r="C13" s="10" t="s">
        <v>49</v>
      </c>
      <c r="D13" s="10" t="s">
        <v>62</v>
      </c>
      <c r="E13" s="10" t="s">
        <v>51</v>
      </c>
      <c r="F13" s="11" t="s">
        <v>52</v>
      </c>
      <c r="G13" s="10" t="s">
        <v>63</v>
      </c>
      <c r="H13" s="11" t="s">
        <v>64</v>
      </c>
      <c r="I13" s="10" t="s">
        <v>55</v>
      </c>
      <c r="J13" s="10" t="s">
        <v>56</v>
      </c>
      <c r="K13" s="11" t="s">
        <v>57</v>
      </c>
      <c r="L13" s="10" t="s">
        <v>55</v>
      </c>
      <c r="M13" s="11"/>
      <c r="N13" s="11"/>
      <c r="O13" s="11"/>
      <c r="P13" s="11"/>
      <c r="Q13" s="11"/>
      <c r="R13" s="17">
        <v>37400000</v>
      </c>
      <c r="S13" s="12"/>
      <c r="T13" s="12">
        <f t="shared" si="0"/>
        <v>37400000</v>
      </c>
      <c r="U13" s="17">
        <v>36194177.530000001</v>
      </c>
      <c r="V13" s="13">
        <f t="shared" si="1"/>
        <v>0.96775875748663109</v>
      </c>
      <c r="W13" s="17">
        <v>24312527.010000002</v>
      </c>
      <c r="X13" s="13">
        <f t="shared" si="2"/>
        <v>0.65006756711229952</v>
      </c>
      <c r="Y13" s="17">
        <v>24228110.850000001</v>
      </c>
      <c r="Z13" s="13">
        <f t="shared" si="3"/>
        <v>0.64781045053475939</v>
      </c>
    </row>
    <row r="14" spans="1:31" ht="42" x14ac:dyDescent="0.2">
      <c r="A14" s="10" t="s">
        <v>47</v>
      </c>
      <c r="B14" s="11" t="s">
        <v>48</v>
      </c>
      <c r="C14" s="10" t="s">
        <v>49</v>
      </c>
      <c r="D14" s="10" t="s">
        <v>62</v>
      </c>
      <c r="E14" s="10" t="s">
        <v>51</v>
      </c>
      <c r="F14" s="11" t="s">
        <v>52</v>
      </c>
      <c r="G14" s="10" t="s">
        <v>65</v>
      </c>
      <c r="H14" s="11" t="s">
        <v>83</v>
      </c>
      <c r="I14" s="10" t="s">
        <v>55</v>
      </c>
      <c r="J14" s="10" t="s">
        <v>56</v>
      </c>
      <c r="K14" s="11" t="s">
        <v>57</v>
      </c>
      <c r="L14" s="10" t="s">
        <v>59</v>
      </c>
      <c r="M14" s="11"/>
      <c r="N14" s="11"/>
      <c r="O14" s="11"/>
      <c r="P14" s="11"/>
      <c r="Q14" s="11"/>
      <c r="R14" s="17">
        <v>50000</v>
      </c>
      <c r="S14" s="12"/>
      <c r="T14" s="12">
        <f t="shared" si="0"/>
        <v>50000</v>
      </c>
      <c r="U14" s="17">
        <v>34668.25</v>
      </c>
      <c r="V14" s="13">
        <f t="shared" si="1"/>
        <v>0.69336500000000001</v>
      </c>
      <c r="W14" s="17">
        <v>34254.58</v>
      </c>
      <c r="X14" s="13">
        <f t="shared" si="2"/>
        <v>0.68509160000000002</v>
      </c>
      <c r="Y14" s="17">
        <v>34254.58</v>
      </c>
      <c r="Z14" s="13">
        <f t="shared" si="3"/>
        <v>0.68509160000000002</v>
      </c>
    </row>
    <row r="15" spans="1:31" ht="52.5" x14ac:dyDescent="0.2">
      <c r="A15" s="10" t="s">
        <v>47</v>
      </c>
      <c r="B15" s="11" t="s">
        <v>48</v>
      </c>
      <c r="C15" s="10" t="s">
        <v>49</v>
      </c>
      <c r="D15" s="10" t="s">
        <v>62</v>
      </c>
      <c r="E15" s="10" t="s">
        <v>51</v>
      </c>
      <c r="F15" s="11" t="s">
        <v>52</v>
      </c>
      <c r="G15" s="10" t="s">
        <v>66</v>
      </c>
      <c r="H15" s="11" t="s">
        <v>84</v>
      </c>
      <c r="I15" s="10" t="s">
        <v>55</v>
      </c>
      <c r="J15" s="10" t="s">
        <v>56</v>
      </c>
      <c r="K15" s="11" t="s">
        <v>57</v>
      </c>
      <c r="L15" s="10" t="s">
        <v>58</v>
      </c>
      <c r="M15" s="11"/>
      <c r="N15" s="11"/>
      <c r="O15" s="11"/>
      <c r="P15" s="11"/>
      <c r="Q15" s="11"/>
      <c r="R15" s="17">
        <v>2000000</v>
      </c>
      <c r="S15" s="12"/>
      <c r="T15" s="12">
        <f t="shared" si="0"/>
        <v>2000000</v>
      </c>
      <c r="U15" s="17"/>
      <c r="V15" s="13">
        <f t="shared" si="1"/>
        <v>0</v>
      </c>
      <c r="W15" s="17"/>
      <c r="X15" s="13">
        <f t="shared" si="2"/>
        <v>0</v>
      </c>
      <c r="Y15" s="17"/>
      <c r="Z15" s="13">
        <f t="shared" si="3"/>
        <v>0</v>
      </c>
    </row>
    <row r="16" spans="1:31" ht="63" x14ac:dyDescent="0.2">
      <c r="A16" s="10" t="s">
        <v>47</v>
      </c>
      <c r="B16" s="11" t="s">
        <v>48</v>
      </c>
      <c r="C16" s="10" t="s">
        <v>49</v>
      </c>
      <c r="D16" s="10" t="s">
        <v>67</v>
      </c>
      <c r="E16" s="10" t="s">
        <v>51</v>
      </c>
      <c r="F16" s="11" t="s">
        <v>52</v>
      </c>
      <c r="G16" s="10" t="s">
        <v>68</v>
      </c>
      <c r="H16" s="11" t="s">
        <v>82</v>
      </c>
      <c r="I16" s="10" t="s">
        <v>69</v>
      </c>
      <c r="J16" s="10" t="s">
        <v>56</v>
      </c>
      <c r="K16" s="11" t="s">
        <v>57</v>
      </c>
      <c r="L16" s="10" t="s">
        <v>59</v>
      </c>
      <c r="M16" s="11"/>
      <c r="N16" s="11"/>
      <c r="O16" s="11"/>
      <c r="P16" s="11"/>
      <c r="Q16" s="11"/>
      <c r="R16" s="17">
        <v>7964216.2800000003</v>
      </c>
      <c r="S16" s="12"/>
      <c r="T16" s="12">
        <f>P16-Q16+R16+S16</f>
        <v>7964216.2800000003</v>
      </c>
      <c r="U16" s="17">
        <v>2199596.2799999998</v>
      </c>
      <c r="V16" s="13">
        <f t="shared" si="1"/>
        <v>0.27618490039298627</v>
      </c>
      <c r="W16" s="17">
        <v>509955.04</v>
      </c>
      <c r="X16" s="13">
        <f t="shared" si="2"/>
        <v>6.4030787471281478E-2</v>
      </c>
      <c r="Y16" s="17">
        <v>509955.04</v>
      </c>
      <c r="Z16" s="13">
        <f t="shared" si="3"/>
        <v>6.4030787471281478E-2</v>
      </c>
      <c r="AE16" s="24"/>
    </row>
    <row r="17" spans="1:26" ht="63" x14ac:dyDescent="0.2">
      <c r="A17" s="10" t="s">
        <v>47</v>
      </c>
      <c r="B17" s="11" t="s">
        <v>48</v>
      </c>
      <c r="C17" s="10" t="s">
        <v>49</v>
      </c>
      <c r="D17" s="10" t="s">
        <v>67</v>
      </c>
      <c r="E17" s="10" t="s">
        <v>51</v>
      </c>
      <c r="F17" s="11" t="s">
        <v>52</v>
      </c>
      <c r="G17" s="10" t="s">
        <v>70</v>
      </c>
      <c r="H17" s="11" t="s">
        <v>81</v>
      </c>
      <c r="I17" s="10" t="s">
        <v>55</v>
      </c>
      <c r="J17" s="10" t="s">
        <v>56</v>
      </c>
      <c r="K17" s="11" t="s">
        <v>57</v>
      </c>
      <c r="L17" s="10" t="s">
        <v>59</v>
      </c>
      <c r="M17" s="11"/>
      <c r="N17" s="11"/>
      <c r="O17" s="11"/>
      <c r="P17" s="11"/>
      <c r="Q17" s="11"/>
      <c r="R17" s="17">
        <v>5903777</v>
      </c>
      <c r="S17" s="12"/>
      <c r="T17" s="12">
        <f t="shared" si="0"/>
        <v>5903777</v>
      </c>
      <c r="U17" s="17">
        <v>4673068.33</v>
      </c>
      <c r="V17" s="13">
        <f t="shared" si="1"/>
        <v>0.79153876069506013</v>
      </c>
      <c r="W17" s="17">
        <v>1357530.46</v>
      </c>
      <c r="X17" s="13">
        <f>U17/T17</f>
        <v>0.79153876069506013</v>
      </c>
      <c r="Y17" s="17">
        <v>1357530.46</v>
      </c>
      <c r="Z17" s="13">
        <f t="shared" si="3"/>
        <v>0.22994270616928789</v>
      </c>
    </row>
    <row r="18" spans="1:26" ht="71.25" customHeight="1" x14ac:dyDescent="0.2">
      <c r="A18" s="10" t="s">
        <v>47</v>
      </c>
      <c r="B18" s="11" t="s">
        <v>48</v>
      </c>
      <c r="C18" s="10" t="s">
        <v>49</v>
      </c>
      <c r="D18" s="10" t="s">
        <v>71</v>
      </c>
      <c r="E18" s="10" t="s">
        <v>51</v>
      </c>
      <c r="F18" s="11" t="s">
        <v>52</v>
      </c>
      <c r="G18" s="10" t="s">
        <v>72</v>
      </c>
      <c r="H18" s="11" t="s">
        <v>80</v>
      </c>
      <c r="I18" s="10" t="s">
        <v>55</v>
      </c>
      <c r="J18" s="10" t="s">
        <v>56</v>
      </c>
      <c r="K18" s="11" t="s">
        <v>57</v>
      </c>
      <c r="L18" s="10" t="s">
        <v>55</v>
      </c>
      <c r="M18" s="11"/>
      <c r="N18" s="11"/>
      <c r="O18" s="11"/>
      <c r="P18" s="11"/>
      <c r="Q18" s="11"/>
      <c r="R18" s="17">
        <v>6000000</v>
      </c>
      <c r="S18" s="12"/>
      <c r="T18" s="12">
        <f t="shared" si="0"/>
        <v>6000000</v>
      </c>
      <c r="U18" s="17">
        <v>5503329.7800000003</v>
      </c>
      <c r="V18" s="13">
        <f t="shared" si="1"/>
        <v>0.91722163000000001</v>
      </c>
      <c r="W18" s="17">
        <v>3348789.6</v>
      </c>
      <c r="X18" s="13">
        <f>W18/T18</f>
        <v>0.55813160000000006</v>
      </c>
      <c r="Y18" s="17">
        <v>3348789.6</v>
      </c>
      <c r="Z18" s="13">
        <f t="shared" si="3"/>
        <v>0.55813160000000006</v>
      </c>
    </row>
    <row r="19" spans="1:26" ht="42" x14ac:dyDescent="0.2">
      <c r="A19" s="10" t="s">
        <v>47</v>
      </c>
      <c r="B19" s="11" t="s">
        <v>48</v>
      </c>
      <c r="C19" s="10" t="s">
        <v>73</v>
      </c>
      <c r="D19" s="10" t="s">
        <v>74</v>
      </c>
      <c r="E19" s="10" t="s">
        <v>51</v>
      </c>
      <c r="F19" s="11" t="s">
        <v>52</v>
      </c>
      <c r="G19" s="10" t="s">
        <v>75</v>
      </c>
      <c r="H19" s="11" t="s">
        <v>76</v>
      </c>
      <c r="I19" s="10" t="s">
        <v>69</v>
      </c>
      <c r="J19" s="10" t="s">
        <v>77</v>
      </c>
      <c r="K19" s="11" t="s">
        <v>78</v>
      </c>
      <c r="L19" s="10" t="s">
        <v>55</v>
      </c>
      <c r="M19" s="11"/>
      <c r="N19" s="11"/>
      <c r="O19" s="11"/>
      <c r="P19" s="11"/>
      <c r="Q19" s="11"/>
      <c r="R19" s="17">
        <v>2600000</v>
      </c>
      <c r="S19" s="12"/>
      <c r="T19" s="12">
        <f t="shared" si="0"/>
        <v>2600000</v>
      </c>
      <c r="U19" s="17">
        <v>600000</v>
      </c>
      <c r="V19" s="13">
        <f t="shared" si="1"/>
        <v>0.23076923076923078</v>
      </c>
      <c r="W19" s="17">
        <v>83213.16</v>
      </c>
      <c r="X19" s="13">
        <f>W19/T19</f>
        <v>3.2005061538461541E-2</v>
      </c>
      <c r="Y19" s="17">
        <v>83213.16</v>
      </c>
      <c r="Z19" s="13">
        <f t="shared" si="3"/>
        <v>3.2005061538461541E-2</v>
      </c>
    </row>
    <row r="20" spans="1:26" x14ac:dyDescent="0.2">
      <c r="A20" s="19" t="s">
        <v>79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4"/>
      <c r="N20" s="14"/>
      <c r="O20" s="14"/>
      <c r="P20" s="14"/>
      <c r="Q20" s="14"/>
      <c r="R20" s="15">
        <f>SUM(R10:R19)</f>
        <v>106517437</v>
      </c>
      <c r="S20" s="15">
        <f>SUM(S10:S19)</f>
        <v>0</v>
      </c>
      <c r="T20" s="15">
        <f>SUM(T10:T19)</f>
        <v>106517437</v>
      </c>
      <c r="U20" s="15">
        <f>SUM(U10:U19)</f>
        <v>53463631.640000001</v>
      </c>
      <c r="V20" s="15"/>
      <c r="W20" s="15">
        <f>SUM(W10:W19)</f>
        <v>30350378.690000001</v>
      </c>
      <c r="X20" s="15"/>
      <c r="Y20" s="15">
        <f>SUM(Y10:Y19)</f>
        <v>30265815.220000003</v>
      </c>
      <c r="Z20" s="14"/>
    </row>
    <row r="22" spans="1:26" x14ac:dyDescent="0.2">
      <c r="U22" s="16"/>
    </row>
  </sheetData>
  <mergeCells count="18">
    <mergeCell ref="A20:L20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</mergeCells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mg95103</cp:lastModifiedBy>
  <cp:revision>1</cp:revision>
  <cp:lastPrinted>2023-03-10T22:39:15Z</cp:lastPrinted>
  <dcterms:created xsi:type="dcterms:W3CDTF">2023-03-10T17:40:03Z</dcterms:created>
  <dcterms:modified xsi:type="dcterms:W3CDTF">2023-04-17T22:30:30Z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