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esktop\resol. 102\"/>
    </mc:Choice>
  </mc:AlternateContent>
  <xr:revisionPtr revIDLastSave="0" documentId="13_ncr:1_{A9115235-635C-44C1-91B0-4D9625359309}" xr6:coauthVersionLast="47" xr6:coauthVersionMax="47" xr10:uidLastSave="{00000000-0000-0000-0000-000000000000}"/>
  <bookViews>
    <workbookView xWindow="20370" yWindow="-120" windowWidth="29040" windowHeight="15840" tabRatio="500" xr2:uid="{00000000-000D-0000-FFFF-FFFF00000000}"/>
  </bookViews>
  <sheets>
    <sheet name="ABR2023 (TRF6 - 090059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20" i="1" l="1"/>
  <c r="W20" i="1"/>
  <c r="U20" i="1"/>
  <c r="S20" i="1"/>
  <c r="R20" i="1"/>
  <c r="T19" i="1"/>
  <c r="Z19" i="1" s="1"/>
  <c r="T18" i="1"/>
  <c r="Z18" i="1" s="1"/>
  <c r="T17" i="1"/>
  <c r="Z17" i="1" s="1"/>
  <c r="T16" i="1"/>
  <c r="Z16" i="1" s="1"/>
  <c r="T15" i="1"/>
  <c r="Z15" i="1" s="1"/>
  <c r="T14" i="1"/>
  <c r="Z14" i="1" s="1"/>
  <c r="T13" i="1"/>
  <c r="Z13" i="1" s="1"/>
  <c r="T12" i="1"/>
  <c r="Z12" i="1" s="1"/>
  <c r="T11" i="1"/>
  <c r="Z11" i="1" s="1"/>
  <c r="T10" i="1"/>
  <c r="Z10" i="1" s="1"/>
  <c r="V16" i="1" l="1"/>
  <c r="V17" i="1"/>
  <c r="X11" i="1"/>
  <c r="X13" i="1"/>
  <c r="X15" i="1"/>
  <c r="X17" i="1"/>
  <c r="X19" i="1"/>
  <c r="X10" i="1"/>
  <c r="X12" i="1"/>
  <c r="X14" i="1"/>
  <c r="X16" i="1"/>
  <c r="X18" i="1"/>
  <c r="V10" i="1"/>
  <c r="V11" i="1"/>
  <c r="V12" i="1"/>
  <c r="V13" i="1"/>
  <c r="V14" i="1"/>
  <c r="V15" i="1"/>
  <c r="V18" i="1"/>
  <c r="V19" i="1"/>
  <c r="T20" i="1"/>
</calcChain>
</file>

<file path=xl/sharedStrings.xml><?xml version="1.0" encoding="utf-8"?>
<sst xmlns="http://schemas.openxmlformats.org/spreadsheetml/2006/main" count="172" uniqueCount="85">
  <si>
    <t>PODER JUDICIÁRIO</t>
  </si>
  <si>
    <t>ÓRGÃO:</t>
  </si>
  <si>
    <t>JUSTIÇA FEDERAL</t>
  </si>
  <si>
    <t>UNIDADE:</t>
  </si>
  <si>
    <t>090059 - TRIBUNAL REGIONAL FEDERAL DA 6A. REGIAO</t>
  </si>
  <si>
    <t>Data de referência:</t>
  </si>
  <si>
    <t>ANEXO II - RESOLUÇÃO CNJ 102/2009 -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</si>
  <si>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</si>
  <si>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</si>
  <si>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</si>
  <si>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</si>
  <si>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</si>
  <si>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</si>
  <si>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</si>
  <si>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</si>
  <si>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</si>
  <si>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Governo</t>
  </si>
  <si>
    <t>Subfunção Governo</t>
  </si>
  <si>
    <t>Programa Governo</t>
  </si>
  <si>
    <t>Ação Governo</t>
  </si>
  <si>
    <t>Esfera Orçamentária</t>
  </si>
  <si>
    <t>Fonte Recursos</t>
  </si>
  <si>
    <t>Grupo Despesa</t>
  </si>
  <si>
    <t>Acréscimos</t>
  </si>
  <si>
    <t>Decréscimos</t>
  </si>
  <si>
    <t>PROVISAO RECEBIDA</t>
  </si>
  <si>
    <t>DESTAQUE</t>
  </si>
  <si>
    <t>DESPESAS EMPENHADAS</t>
  </si>
  <si>
    <t>%</t>
  </si>
  <si>
    <t xml:space="preserve">DESPESAS LIQUIDADAS </t>
  </si>
  <si>
    <t>DESPESAS PAGAS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</si>
  <si>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</si>
  <si>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</si>
  <si>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</si>
  <si>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</si>
  <si>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</si>
  <si>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</si>
  <si>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</si>
  <si>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</si>
  <si>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</si>
  <si>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</si>
  <si>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</si>
  <si>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</si>
  <si>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</si>
  <si>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</si>
  <si>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</si>
  <si>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</si>
  <si>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</si>
  <si>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</si>
  <si>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</si>
  <si>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</si>
  <si>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</si>
  <si>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</si>
  <si>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</si>
  <si>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</si>
  <si>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1</t>
  </si>
  <si>
    <t>000</t>
  </si>
  <si>
    <t>RECURSOS LIVRES DA UNIAO</t>
  </si>
  <si>
    <t>4</t>
  </si>
  <si>
    <t>3</t>
  </si>
  <si>
    <t>027</t>
  </si>
  <si>
    <t>SERV.AFETOS AS ATIVID.ESPECIFICAS DA JUSTICA</t>
  </si>
  <si>
    <t>122</t>
  </si>
  <si>
    <t>20TP</t>
  </si>
  <si>
    <t>ATIVOS CIVIS DA UNIAO</t>
  </si>
  <si>
    <t>216H</t>
  </si>
  <si>
    <t>219Z</t>
  </si>
  <si>
    <t>331</t>
  </si>
  <si>
    <t>2004</t>
  </si>
  <si>
    <t>2</t>
  </si>
  <si>
    <t>212B</t>
  </si>
  <si>
    <t>846</t>
  </si>
  <si>
    <t>09HB</t>
  </si>
  <si>
    <t>09</t>
  </si>
  <si>
    <t>272</t>
  </si>
  <si>
    <t>0181</t>
  </si>
  <si>
    <t>APOSENTADORIAS E PENSOES CIVIS DA UNIAO</t>
  </si>
  <si>
    <t>056</t>
  </si>
  <si>
    <t>BENEFICIOS DO RPPS DA UNIAO</t>
  </si>
  <si>
    <t>TOTAIS</t>
  </si>
  <si>
    <t>CONTRIBUICAO DA UNIAO, DE SUAS AUTARQUIAS E FUNDACOES PARA O CUSTEIO DO REGIME DE PREVIDENCIA DOS SERVIDORES PUBLICOS FEDERAIS</t>
  </si>
  <si>
    <t>BENEFICIOS OBRIGATORIOS AOS SERVIDORES CIVIS, EMPREGADOS, MILITARES E SEUS DEPENDENTES</t>
  </si>
  <si>
    <t>ASSISTENCIA MEDICA E ODONTOLOGICA AOS SERVIDORES CIVIS, EMPREGADOS, MILITARES E SEUS DEPENDENTES</t>
  </si>
  <si>
    <t>AJUDA DE CUSTO PARA MORADIA OU AUXILIO-MORADIA A AGENTES PÚBLICOS</t>
  </si>
  <si>
    <t>CONSERVACAO E RECUPERACAO DE ATIVOS DE INFRAESTRUTURA DA UNIÃO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</si>
</sst>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#,##0.00_);\(#,##0.00\)"/>
  </numFmts>
  <fonts count="8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8"/>
      <name val="Verdana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Border="0" applyProtection="0"/>
    <xf numFmtId="164" fontId="7" fillId="0" borderId="0" applyBorder="0" applyProtection="0"/>
  </cellStyleXfs>
  <cellXfs count="25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NumberFormat="1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center" vertical="center"/>
    </xf>
    <xf numFmtId="9" fontId="6" fillId="0" borderId="2" xfId="1" applyFont="1" applyBorder="1" applyAlignment="1" applyProtection="1">
      <alignment horizontal="center" vertical="center"/>
    </xf>
    <xf numFmtId="0" fontId="1" fillId="0" borderId="2" xfId="0" applyFont="1" applyBorder="1"/>
    <xf numFmtId="165" fontId="2" fillId="0" borderId="2" xfId="0" applyNumberFormat="1" applyFont="1" applyBorder="1"/>
    <xf numFmtId="4" fontId="1" fillId="0" borderId="0" xfId="0" applyNumberFormat="1" applyFont="1"/>
    <xf numFmtId="165" fontId="6" fillId="3" borderId="2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top"/>
    </xf>
    <xf numFmtId="165" fontId="6" fillId="3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</cellXfs>
  <cellStyles count="3">
    <cellStyle name="Normal" xfId="0" builtinId="0"/>
    <cellStyle name="Porcentagem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J22"/>
  <sheetViews>
    <sheetView showGridLines="0" tabSelected="1" zoomScale="70" zoomScaleNormal="70" zoomScalePageLayoutView="85" workbookViewId="0">
      <selection activeCell="E4" sqref="E4:Z4"/>
    </sheetView>
  </sheetViews>
  <sheetFormatPr defaultRowHeight="12.75" x14ac:dyDescent="0.2"/>
  <cols>
    <col min="1" max="1" width="5.28515625" style="3" customWidth="1"/>
    <col min="2" max="2" width="26.7109375" style="3" customWidth="1"/>
    <col min="3" max="4" width="7.85546875" style="3" customWidth="1"/>
    <col min="5" max="5" width="4.140625" style="3" customWidth="1"/>
    <col min="6" max="6" width="20" style="3" customWidth="1"/>
    <col min="7" max="7" width="4.28515625" style="3" customWidth="1"/>
    <col min="8" max="8" width="21.5703125" style="3" customWidth="1"/>
    <col min="9" max="9" width="8.7109375" style="3" customWidth="1"/>
    <col min="10" max="10" width="6" style="3" customWidth="1"/>
    <col min="11" max="11" width="21.7109375" style="3" customWidth="1"/>
    <col min="12" max="12" width="6.5703125" style="3" customWidth="1"/>
    <col min="13" max="13" width="6.140625" style="3" customWidth="1"/>
    <col min="14" max="14" width="8" style="3" customWidth="1"/>
    <col min="15" max="16" width="8.85546875" style="3" customWidth="1"/>
    <col min="17" max="17" width="7.85546875" style="3" customWidth="1"/>
    <col min="18" max="18" width="15.28515625" style="3" bestFit="1" customWidth="1"/>
    <col min="19" max="19" width="8.140625" style="3" customWidth="1"/>
    <col min="20" max="20" width="15.28515625" style="3" bestFit="1" customWidth="1"/>
    <col min="21" max="21" width="15.28515625" style="3" customWidth="1"/>
    <col min="22" max="22" width="6.5703125" style="3" customWidth="1"/>
    <col min="23" max="23" width="14.85546875" style="3" customWidth="1"/>
    <col min="24" max="24" width="5.42578125" style="3" customWidth="1"/>
    <col min="25" max="25" width="14.7109375" style="3" customWidth="1"/>
    <col min="26" max="26" width="5.140625" style="3" customWidth="1"/>
    <col min="27" max="1024" width="8.85546875" style="3" customWidth="1"/>
  </cols>
  <sheetData>
    <row r="1" spans="1:31" ht="11.2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31" ht="11.25" customHeight="1" x14ac:dyDescent="0.2">
      <c r="A2" s="23" t="s">
        <v>1</v>
      </c>
      <c r="B2" s="23"/>
      <c r="C2" s="23"/>
      <c r="D2" s="23"/>
      <c r="E2" s="23" t="s">
        <v>2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31" ht="11.45" customHeight="1" x14ac:dyDescent="0.2">
      <c r="A3" s="23" t="s">
        <v>3</v>
      </c>
      <c r="B3" s="23"/>
      <c r="C3" s="23"/>
      <c r="D3" s="23"/>
      <c r="E3" s="23" t="s">
        <v>4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31" ht="11.45" customHeight="1" x14ac:dyDescent="0.2">
      <c r="A4" s="23" t="s">
        <v>5</v>
      </c>
      <c r="B4" s="23"/>
      <c r="C4" s="23"/>
      <c r="D4" s="23"/>
      <c r="E4" s="24">
        <v>45017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31" ht="11.25" customHeight="1" x14ac:dyDescent="0.2">
      <c r="A5" s="4"/>
      <c r="B5" s="7"/>
      <c r="C5" s="5"/>
      <c r="D5" s="6"/>
      <c r="E5" s="6"/>
      <c r="F5" s="6"/>
      <c r="H5" s="6"/>
      <c r="I5" s="6"/>
      <c r="J5" s="6"/>
      <c r="K5" s="6"/>
      <c r="L5" s="6"/>
      <c r="M5" s="6"/>
      <c r="N5" s="6"/>
      <c r="O5" s="6"/>
      <c r="P5" s="6"/>
      <c r="Q5" s="6"/>
      <c r="R5" s="16"/>
      <c r="S5" s="16"/>
      <c r="T5" s="16"/>
      <c r="U5" s="16"/>
      <c r="V5" s="16"/>
      <c r="W5" s="16"/>
      <c r="X5" s="16"/>
      <c r="Y5" s="16"/>
    </row>
    <row r="6" spans="1:31" x14ac:dyDescent="0.2">
      <c r="A6" s="20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31" ht="12.75" customHeight="1" x14ac:dyDescent="0.2">
      <c r="A7" s="21" t="s">
        <v>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2" t="s">
        <v>8</v>
      </c>
      <c r="N7" s="22" t="s">
        <v>9</v>
      </c>
      <c r="O7" s="22"/>
      <c r="P7" s="22" t="s">
        <v>10</v>
      </c>
      <c r="Q7" s="22" t="s">
        <v>11</v>
      </c>
      <c r="R7" s="18" t="s">
        <v>12</v>
      </c>
      <c r="S7" s="18"/>
      <c r="T7" s="22" t="s">
        <v>13</v>
      </c>
      <c r="U7" s="18" t="s">
        <v>14</v>
      </c>
      <c r="V7" s="18"/>
      <c r="W7" s="18"/>
      <c r="X7" s="18"/>
      <c r="Y7" s="18"/>
      <c r="Z7" s="18"/>
    </row>
    <row r="8" spans="1:31" ht="42" customHeight="1" x14ac:dyDescent="0.2">
      <c r="A8" s="18" t="s">
        <v>15</v>
      </c>
      <c r="B8" s="18"/>
      <c r="C8" s="18" t="s">
        <v>16</v>
      </c>
      <c r="D8" s="18" t="s">
        <v>17</v>
      </c>
      <c r="E8" s="18" t="s">
        <v>18</v>
      </c>
      <c r="F8" s="18"/>
      <c r="G8" s="18" t="s">
        <v>19</v>
      </c>
      <c r="H8" s="18"/>
      <c r="I8" s="18" t="s">
        <v>20</v>
      </c>
      <c r="J8" s="18" t="s">
        <v>21</v>
      </c>
      <c r="K8" s="18"/>
      <c r="L8" s="18" t="s">
        <v>22</v>
      </c>
      <c r="M8" s="22"/>
      <c r="N8" s="2" t="s">
        <v>23</v>
      </c>
      <c r="O8" s="2" t="s">
        <v>24</v>
      </c>
      <c r="P8" s="22"/>
      <c r="Q8" s="22"/>
      <c r="R8" s="1" t="s">
        <v>25</v>
      </c>
      <c r="S8" s="1" t="s">
        <v>26</v>
      </c>
      <c r="T8" s="22"/>
      <c r="U8" s="1" t="s">
        <v>27</v>
      </c>
      <c r="V8" s="1" t="s">
        <v>28</v>
      </c>
      <c r="W8" s="1" t="s">
        <v>29</v>
      </c>
      <c r="X8" s="1" t="s">
        <v>28</v>
      </c>
      <c r="Y8" s="1" t="s">
        <v>30</v>
      </c>
      <c r="Z8" s="1" t="s">
        <v>28</v>
      </c>
    </row>
    <row r="9" spans="1:31" ht="22.5" x14ac:dyDescent="0.2">
      <c r="A9" s="1" t="s">
        <v>31</v>
      </c>
      <c r="B9" s="1" t="s">
        <v>32</v>
      </c>
      <c r="C9" s="18"/>
      <c r="D9" s="18"/>
      <c r="E9" s="18"/>
      <c r="F9" s="18"/>
      <c r="G9" s="18"/>
      <c r="H9" s="18"/>
      <c r="I9" s="18"/>
      <c r="J9" s="1" t="s">
        <v>31</v>
      </c>
      <c r="K9" s="1" t="s">
        <v>32</v>
      </c>
      <c r="L9" s="18"/>
      <c r="M9" s="2" t="s">
        <v>33</v>
      </c>
      <c r="N9" s="2" t="s">
        <v>34</v>
      </c>
      <c r="O9" s="2" t="s">
        <v>35</v>
      </c>
      <c r="P9" s="2" t="s">
        <v>36</v>
      </c>
      <c r="Q9" s="2" t="s">
        <v>37</v>
      </c>
      <c r="R9" s="1" t="s">
        <v>38</v>
      </c>
      <c r="S9" s="1" t="s">
        <v>39</v>
      </c>
      <c r="T9" s="2" t="s">
        <v>40</v>
      </c>
      <c r="U9" s="1" t="s">
        <v>41</v>
      </c>
      <c r="V9" s="1" t="s">
        <v>42</v>
      </c>
      <c r="W9" s="1" t="s">
        <v>43</v>
      </c>
      <c r="X9" s="1" t="s">
        <v>44</v>
      </c>
      <c r="Y9" s="1" t="s">
        <v>45</v>
      </c>
      <c r="Z9" s="1" t="s">
        <v>46</v>
      </c>
    </row>
    <row r="10" spans="1:31" ht="42" x14ac:dyDescent="0.2">
      <c r="A10" s="8" t="s">
        <v>47</v>
      </c>
      <c r="B10" s="9" t="s">
        <v>48</v>
      </c>
      <c r="C10" s="8" t="s">
        <v>49</v>
      </c>
      <c r="D10" s="8" t="s">
        <v>50</v>
      </c>
      <c r="E10" s="8" t="s">
        <v>51</v>
      </c>
      <c r="F10" s="9" t="s">
        <v>52</v>
      </c>
      <c r="G10" s="8" t="s">
        <v>53</v>
      </c>
      <c r="H10" s="9" t="s">
        <v>54</v>
      </c>
      <c r="I10" s="8" t="s">
        <v>55</v>
      </c>
      <c r="J10" s="8" t="s">
        <v>56</v>
      </c>
      <c r="K10" s="9" t="s">
        <v>57</v>
      </c>
      <c r="L10" s="8" t="s">
        <v>58</v>
      </c>
      <c r="M10" s="9"/>
      <c r="N10" s="9"/>
      <c r="O10" s="9"/>
      <c r="P10" s="9"/>
      <c r="Q10" s="9"/>
      <c r="R10" s="15">
        <v>9206862</v>
      </c>
      <c r="S10" s="10"/>
      <c r="T10" s="10">
        <f t="shared" ref="T10:T19" si="0">P10-Q10+R10+S10</f>
        <v>9206862</v>
      </c>
      <c r="U10" s="15">
        <v>592500</v>
      </c>
      <c r="V10" s="11">
        <f t="shared" ref="V10:V19" si="1">U10/T10</f>
        <v>6.4354174093192662E-2</v>
      </c>
      <c r="W10" s="15"/>
      <c r="X10" s="11">
        <f t="shared" ref="X10:X16" si="2">W10/T10</f>
        <v>0</v>
      </c>
      <c r="Y10" s="15"/>
      <c r="Z10" s="11">
        <f t="shared" ref="Z10:Z19" si="3">Y10/T10</f>
        <v>0</v>
      </c>
    </row>
    <row r="11" spans="1:31" ht="42" x14ac:dyDescent="0.2">
      <c r="A11" s="8" t="s">
        <v>47</v>
      </c>
      <c r="B11" s="9" t="s">
        <v>48</v>
      </c>
      <c r="C11" s="8" t="s">
        <v>49</v>
      </c>
      <c r="D11" s="8" t="s">
        <v>50</v>
      </c>
      <c r="E11" s="8" t="s">
        <v>51</v>
      </c>
      <c r="F11" s="9" t="s">
        <v>52</v>
      </c>
      <c r="G11" s="8" t="s">
        <v>53</v>
      </c>
      <c r="H11" s="9" t="s">
        <v>54</v>
      </c>
      <c r="I11" s="8" t="s">
        <v>55</v>
      </c>
      <c r="J11" s="8" t="s">
        <v>56</v>
      </c>
      <c r="K11" s="9" t="s">
        <v>57</v>
      </c>
      <c r="L11" s="8" t="s">
        <v>59</v>
      </c>
      <c r="M11" s="9"/>
      <c r="N11" s="9"/>
      <c r="O11" s="9"/>
      <c r="P11" s="9"/>
      <c r="Q11" s="9"/>
      <c r="R11" s="15">
        <v>28316720.719999999</v>
      </c>
      <c r="S11" s="10"/>
      <c r="T11" s="10">
        <f t="shared" si="0"/>
        <v>28316720.719999999</v>
      </c>
      <c r="U11" s="15">
        <v>4268176.8499999996</v>
      </c>
      <c r="V11" s="11">
        <f t="shared" si="1"/>
        <v>0.15072991297983884</v>
      </c>
      <c r="W11" s="15">
        <v>2388567.21</v>
      </c>
      <c r="X11" s="11">
        <f t="shared" si="2"/>
        <v>8.4351829917684057E-2</v>
      </c>
      <c r="Y11" s="15">
        <v>2388419.9</v>
      </c>
      <c r="Z11" s="11">
        <f t="shared" si="3"/>
        <v>8.4346627691004747E-2</v>
      </c>
    </row>
    <row r="12" spans="1:31" ht="42" x14ac:dyDescent="0.2">
      <c r="A12" s="8" t="s">
        <v>47</v>
      </c>
      <c r="B12" s="9" t="s">
        <v>48</v>
      </c>
      <c r="C12" s="8" t="s">
        <v>49</v>
      </c>
      <c r="D12" s="8" t="s">
        <v>50</v>
      </c>
      <c r="E12" s="8" t="s">
        <v>51</v>
      </c>
      <c r="F12" s="9" t="s">
        <v>52</v>
      </c>
      <c r="G12" s="8" t="s">
        <v>53</v>
      </c>
      <c r="H12" s="9" t="s">
        <v>54</v>
      </c>
      <c r="I12" s="8" t="s">
        <v>55</v>
      </c>
      <c r="J12" s="8" t="s">
        <v>60</v>
      </c>
      <c r="K12" s="9" t="s">
        <v>61</v>
      </c>
      <c r="L12" s="8" t="s">
        <v>59</v>
      </c>
      <c r="M12" s="9"/>
      <c r="N12" s="9"/>
      <c r="O12" s="9"/>
      <c r="P12" s="9"/>
      <c r="Q12" s="9"/>
      <c r="R12" s="15">
        <v>5075861</v>
      </c>
      <c r="S12" s="10"/>
      <c r="T12" s="10">
        <f t="shared" si="0"/>
        <v>5075861</v>
      </c>
      <c r="U12" s="15"/>
      <c r="V12" s="11">
        <f t="shared" si="1"/>
        <v>0</v>
      </c>
      <c r="W12" s="15"/>
      <c r="X12" s="11">
        <f t="shared" si="2"/>
        <v>0</v>
      </c>
      <c r="Y12" s="15"/>
      <c r="Z12" s="11">
        <f t="shared" si="3"/>
        <v>0</v>
      </c>
    </row>
    <row r="13" spans="1:31" ht="42" x14ac:dyDescent="0.2">
      <c r="A13" s="8" t="s">
        <v>47</v>
      </c>
      <c r="B13" s="9" t="s">
        <v>48</v>
      </c>
      <c r="C13" s="8" t="s">
        <v>49</v>
      </c>
      <c r="D13" s="8" t="s">
        <v>62</v>
      </c>
      <c r="E13" s="8" t="s">
        <v>51</v>
      </c>
      <c r="F13" s="9" t="s">
        <v>52</v>
      </c>
      <c r="G13" s="8" t="s">
        <v>63</v>
      </c>
      <c r="H13" s="9" t="s">
        <v>64</v>
      </c>
      <c r="I13" s="8" t="s">
        <v>55</v>
      </c>
      <c r="J13" s="8" t="s">
        <v>56</v>
      </c>
      <c r="K13" s="9" t="s">
        <v>57</v>
      </c>
      <c r="L13" s="8" t="s">
        <v>55</v>
      </c>
      <c r="M13" s="9"/>
      <c r="N13" s="9"/>
      <c r="O13" s="9"/>
      <c r="P13" s="9"/>
      <c r="Q13" s="9"/>
      <c r="R13" s="15">
        <v>37400000</v>
      </c>
      <c r="S13" s="10"/>
      <c r="T13" s="10">
        <f t="shared" si="0"/>
        <v>37400000</v>
      </c>
      <c r="U13" s="15">
        <v>37246330.07</v>
      </c>
      <c r="V13" s="11">
        <f t="shared" si="1"/>
        <v>0.99589117834224594</v>
      </c>
      <c r="W13" s="15">
        <v>31552496.760000002</v>
      </c>
      <c r="X13" s="11">
        <f t="shared" si="2"/>
        <v>0.84364964598930481</v>
      </c>
      <c r="Y13" s="15">
        <v>31415855.510000002</v>
      </c>
      <c r="Z13" s="11">
        <f t="shared" si="3"/>
        <v>0.83999613663101613</v>
      </c>
    </row>
    <row r="14" spans="1:31" ht="42" x14ac:dyDescent="0.2">
      <c r="A14" s="8" t="s">
        <v>47</v>
      </c>
      <c r="B14" s="9" t="s">
        <v>48</v>
      </c>
      <c r="C14" s="8" t="s">
        <v>49</v>
      </c>
      <c r="D14" s="8" t="s">
        <v>62</v>
      </c>
      <c r="E14" s="8" t="s">
        <v>51</v>
      </c>
      <c r="F14" s="9" t="s">
        <v>52</v>
      </c>
      <c r="G14" s="8" t="s">
        <v>65</v>
      </c>
      <c r="H14" s="9" t="s">
        <v>83</v>
      </c>
      <c r="I14" s="8" t="s">
        <v>55</v>
      </c>
      <c r="J14" s="8" t="s">
        <v>56</v>
      </c>
      <c r="K14" s="9" t="s">
        <v>57</v>
      </c>
      <c r="L14" s="8" t="s">
        <v>59</v>
      </c>
      <c r="M14" s="9"/>
      <c r="N14" s="9"/>
      <c r="O14" s="9"/>
      <c r="P14" s="9"/>
      <c r="Q14" s="9"/>
      <c r="R14" s="15">
        <v>50000</v>
      </c>
      <c r="S14" s="10"/>
      <c r="T14" s="10">
        <f t="shared" si="0"/>
        <v>50000</v>
      </c>
      <c r="U14" s="15">
        <v>36890.730000000003</v>
      </c>
      <c r="V14" s="11">
        <f t="shared" si="1"/>
        <v>0.7378146000000001</v>
      </c>
      <c r="W14" s="15">
        <v>36477.06</v>
      </c>
      <c r="X14" s="11">
        <f t="shared" si="2"/>
        <v>0.7295412</v>
      </c>
      <c r="Y14" s="15">
        <v>36477.06</v>
      </c>
      <c r="Z14" s="11">
        <f t="shared" si="3"/>
        <v>0.7295412</v>
      </c>
    </row>
    <row r="15" spans="1:31" ht="52.5" x14ac:dyDescent="0.2">
      <c r="A15" s="8" t="s">
        <v>47</v>
      </c>
      <c r="B15" s="9" t="s">
        <v>48</v>
      </c>
      <c r="C15" s="8" t="s">
        <v>49</v>
      </c>
      <c r="D15" s="8" t="s">
        <v>62</v>
      </c>
      <c r="E15" s="8" t="s">
        <v>51</v>
      </c>
      <c r="F15" s="9" t="s">
        <v>52</v>
      </c>
      <c r="G15" s="8" t="s">
        <v>66</v>
      </c>
      <c r="H15" s="9" t="s">
        <v>84</v>
      </c>
      <c r="I15" s="8" t="s">
        <v>55</v>
      </c>
      <c r="J15" s="8" t="s">
        <v>56</v>
      </c>
      <c r="K15" s="9" t="s">
        <v>57</v>
      </c>
      <c r="L15" s="8" t="s">
        <v>58</v>
      </c>
      <c r="M15" s="9"/>
      <c r="N15" s="9"/>
      <c r="O15" s="9"/>
      <c r="P15" s="9"/>
      <c r="Q15" s="9"/>
      <c r="R15" s="15">
        <v>2000000</v>
      </c>
      <c r="S15" s="10"/>
      <c r="T15" s="10">
        <f t="shared" si="0"/>
        <v>2000000</v>
      </c>
      <c r="U15" s="15"/>
      <c r="V15" s="11">
        <f t="shared" si="1"/>
        <v>0</v>
      </c>
      <c r="W15" s="15"/>
      <c r="X15" s="11">
        <f t="shared" si="2"/>
        <v>0</v>
      </c>
      <c r="Y15" s="15"/>
      <c r="Z15" s="11">
        <f t="shared" si="3"/>
        <v>0</v>
      </c>
    </row>
    <row r="16" spans="1:31" ht="63" x14ac:dyDescent="0.2">
      <c r="A16" s="8" t="s">
        <v>47</v>
      </c>
      <c r="B16" s="9" t="s">
        <v>48</v>
      </c>
      <c r="C16" s="8" t="s">
        <v>49</v>
      </c>
      <c r="D16" s="8" t="s">
        <v>67</v>
      </c>
      <c r="E16" s="8" t="s">
        <v>51</v>
      </c>
      <c r="F16" s="9" t="s">
        <v>52</v>
      </c>
      <c r="G16" s="8" t="s">
        <v>68</v>
      </c>
      <c r="H16" s="9" t="s">
        <v>82</v>
      </c>
      <c r="I16" s="8" t="s">
        <v>69</v>
      </c>
      <c r="J16" s="8" t="s">
        <v>56</v>
      </c>
      <c r="K16" s="9" t="s">
        <v>57</v>
      </c>
      <c r="L16" s="8" t="s">
        <v>59</v>
      </c>
      <c r="M16" s="9"/>
      <c r="N16" s="9"/>
      <c r="O16" s="9"/>
      <c r="P16" s="9"/>
      <c r="Q16" s="9"/>
      <c r="R16" s="15">
        <v>7970241.2599999998</v>
      </c>
      <c r="S16" s="10"/>
      <c r="T16" s="10">
        <f>P16-Q16+R16+S16</f>
        <v>7970241.2599999998</v>
      </c>
      <c r="U16" s="15">
        <v>2199720.06</v>
      </c>
      <c r="V16" s="11">
        <f t="shared" si="1"/>
        <v>0.27599165298040179</v>
      </c>
      <c r="W16" s="15">
        <v>715400.68</v>
      </c>
      <c r="X16" s="11">
        <f t="shared" si="2"/>
        <v>8.9758974247161005E-2</v>
      </c>
      <c r="Y16" s="15">
        <v>715400.68</v>
      </c>
      <c r="Z16" s="11">
        <f t="shared" si="3"/>
        <v>8.9758974247161005E-2</v>
      </c>
      <c r="AE16" s="17"/>
    </row>
    <row r="17" spans="1:26" ht="63" x14ac:dyDescent="0.2">
      <c r="A17" s="8" t="s">
        <v>47</v>
      </c>
      <c r="B17" s="9" t="s">
        <v>48</v>
      </c>
      <c r="C17" s="8" t="s">
        <v>49</v>
      </c>
      <c r="D17" s="8" t="s">
        <v>67</v>
      </c>
      <c r="E17" s="8" t="s">
        <v>51</v>
      </c>
      <c r="F17" s="9" t="s">
        <v>52</v>
      </c>
      <c r="G17" s="8" t="s">
        <v>70</v>
      </c>
      <c r="H17" s="9" t="s">
        <v>81</v>
      </c>
      <c r="I17" s="8" t="s">
        <v>55</v>
      </c>
      <c r="J17" s="8" t="s">
        <v>56</v>
      </c>
      <c r="K17" s="9" t="s">
        <v>57</v>
      </c>
      <c r="L17" s="8" t="s">
        <v>59</v>
      </c>
      <c r="M17" s="9"/>
      <c r="N17" s="9"/>
      <c r="O17" s="9"/>
      <c r="P17" s="9"/>
      <c r="Q17" s="9"/>
      <c r="R17" s="15">
        <v>5904777</v>
      </c>
      <c r="S17" s="10"/>
      <c r="T17" s="10">
        <f t="shared" si="0"/>
        <v>5904777</v>
      </c>
      <c r="U17" s="15">
        <v>4674981.93</v>
      </c>
      <c r="V17" s="11">
        <f t="shared" si="1"/>
        <v>0.79172878670947266</v>
      </c>
      <c r="W17" s="15">
        <v>1822576.66</v>
      </c>
      <c r="X17" s="11">
        <f>U17/T17</f>
        <v>0.79172878670947266</v>
      </c>
      <c r="Y17" s="15">
        <v>1822576.66</v>
      </c>
      <c r="Z17" s="11">
        <f t="shared" si="3"/>
        <v>0.30866138721242137</v>
      </c>
    </row>
    <row r="18" spans="1:26" ht="71.25" customHeight="1" x14ac:dyDescent="0.2">
      <c r="A18" s="8" t="s">
        <v>47</v>
      </c>
      <c r="B18" s="9" t="s">
        <v>48</v>
      </c>
      <c r="C18" s="8" t="s">
        <v>49</v>
      </c>
      <c r="D18" s="8" t="s">
        <v>71</v>
      </c>
      <c r="E18" s="8" t="s">
        <v>51</v>
      </c>
      <c r="F18" s="9" t="s">
        <v>52</v>
      </c>
      <c r="G18" s="8" t="s">
        <v>72</v>
      </c>
      <c r="H18" s="9" t="s">
        <v>80</v>
      </c>
      <c r="I18" s="8" t="s">
        <v>55</v>
      </c>
      <c r="J18" s="8" t="s">
        <v>56</v>
      </c>
      <c r="K18" s="9" t="s">
        <v>57</v>
      </c>
      <c r="L18" s="8" t="s">
        <v>55</v>
      </c>
      <c r="M18" s="9"/>
      <c r="N18" s="9"/>
      <c r="O18" s="9"/>
      <c r="P18" s="9"/>
      <c r="Q18" s="9"/>
      <c r="R18" s="15">
        <v>6000000</v>
      </c>
      <c r="S18" s="10"/>
      <c r="T18" s="10">
        <f t="shared" si="0"/>
        <v>6000000</v>
      </c>
      <c r="U18" s="15">
        <v>5503329.7800000003</v>
      </c>
      <c r="V18" s="11">
        <f t="shared" si="1"/>
        <v>0.91722163000000001</v>
      </c>
      <c r="W18" s="15">
        <v>4478053.84</v>
      </c>
      <c r="X18" s="11">
        <f>W18/T18</f>
        <v>0.74634230666666668</v>
      </c>
      <c r="Y18" s="15">
        <v>4478053.84</v>
      </c>
      <c r="Z18" s="11">
        <f t="shared" si="3"/>
        <v>0.74634230666666668</v>
      </c>
    </row>
    <row r="19" spans="1:26" ht="42" x14ac:dyDescent="0.2">
      <c r="A19" s="8" t="s">
        <v>47</v>
      </c>
      <c r="B19" s="9" t="s">
        <v>48</v>
      </c>
      <c r="C19" s="8" t="s">
        <v>73</v>
      </c>
      <c r="D19" s="8" t="s">
        <v>74</v>
      </c>
      <c r="E19" s="8" t="s">
        <v>51</v>
      </c>
      <c r="F19" s="9" t="s">
        <v>52</v>
      </c>
      <c r="G19" s="8" t="s">
        <v>75</v>
      </c>
      <c r="H19" s="9" t="s">
        <v>76</v>
      </c>
      <c r="I19" s="8" t="s">
        <v>69</v>
      </c>
      <c r="J19" s="8" t="s">
        <v>77</v>
      </c>
      <c r="K19" s="9" t="s">
        <v>78</v>
      </c>
      <c r="L19" s="8" t="s">
        <v>55</v>
      </c>
      <c r="M19" s="9"/>
      <c r="N19" s="9"/>
      <c r="O19" s="9"/>
      <c r="P19" s="9"/>
      <c r="Q19" s="9"/>
      <c r="R19" s="15">
        <v>2600000</v>
      </c>
      <c r="S19" s="10"/>
      <c r="T19" s="10">
        <f t="shared" si="0"/>
        <v>2600000</v>
      </c>
      <c r="U19" s="15">
        <v>600000</v>
      </c>
      <c r="V19" s="11">
        <f t="shared" si="1"/>
        <v>0.23076923076923078</v>
      </c>
      <c r="W19" s="15">
        <v>124266.76</v>
      </c>
      <c r="X19" s="11">
        <f>W19/T19</f>
        <v>4.7794907692307688E-2</v>
      </c>
      <c r="Y19" s="15">
        <v>124266.76</v>
      </c>
      <c r="Z19" s="11">
        <f t="shared" si="3"/>
        <v>4.7794907692307688E-2</v>
      </c>
    </row>
    <row r="20" spans="1:26" x14ac:dyDescent="0.2">
      <c r="A20" s="19" t="s">
        <v>79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2"/>
      <c r="N20" s="12"/>
      <c r="O20" s="12"/>
      <c r="P20" s="12"/>
      <c r="Q20" s="12"/>
      <c r="R20" s="13">
        <f>SUM(R10:R19)</f>
        <v>104524461.98</v>
      </c>
      <c r="S20" s="13">
        <f>SUM(S10:S19)</f>
        <v>0</v>
      </c>
      <c r="T20" s="13">
        <f>SUM(T10:T19)</f>
        <v>104524461.98</v>
      </c>
      <c r="U20" s="13">
        <f>SUM(U10:U19)</f>
        <v>55121929.420000002</v>
      </c>
      <c r="V20" s="13"/>
      <c r="W20" s="13">
        <f>SUM(W10:W19)</f>
        <v>41117838.969999991</v>
      </c>
      <c r="X20" s="13"/>
      <c r="Y20" s="13">
        <f>SUM(Y10:Y19)</f>
        <v>40981050.410000004</v>
      </c>
      <c r="Z20" s="12"/>
    </row>
    <row r="22" spans="1:26" x14ac:dyDescent="0.2">
      <c r="U22" s="14"/>
    </row>
  </sheetData>
  <mergeCells count="25">
    <mergeCell ref="A1:Z1"/>
    <mergeCell ref="A2:D2"/>
    <mergeCell ref="A3:D3"/>
    <mergeCell ref="A4:D4"/>
    <mergeCell ref="E2:Z2"/>
    <mergeCell ref="E3:Z3"/>
    <mergeCell ref="E4:Z4"/>
    <mergeCell ref="A6:Z6"/>
    <mergeCell ref="A7:L7"/>
    <mergeCell ref="M7:M8"/>
    <mergeCell ref="N7:O7"/>
    <mergeCell ref="P7:P8"/>
    <mergeCell ref="Q7:Q8"/>
    <mergeCell ref="R7:S7"/>
    <mergeCell ref="T7:T8"/>
    <mergeCell ref="U7:Z7"/>
    <mergeCell ref="A8:B8"/>
    <mergeCell ref="C8:C9"/>
    <mergeCell ref="D8:D9"/>
    <mergeCell ref="E8:F9"/>
    <mergeCell ref="G8:H9"/>
    <mergeCell ref="I8:I9"/>
    <mergeCell ref="J8:K8"/>
    <mergeCell ref="L8:L9"/>
    <mergeCell ref="A20:L20"/>
  </mergeCells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ABR2023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JFMG</cp:lastModifiedBy>
  <cp:revision>1</cp:revision>
  <cp:lastPrinted>2023-03-10T22:39:15Z</cp:lastPrinted>
  <dcterms:created xsi:type="dcterms:W3CDTF">2023-03-10T17:40:03Z</dcterms:created>
  <dcterms:modified xsi:type="dcterms:W3CDTF">2023-05-16T19:19:02Z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