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V2023 (TRF6 - 090059)" sheetId="1" state="visible" r:id="rId2"/>
    <sheet name="FEV2023 (SJMG - 090013)" sheetId="2" state="visible" r:id="rId3"/>
  </sheets>
  <definedNames>
    <definedName function="false" hidden="false" localSheetId="1" name="_xlnm.Print_Area" vbProcedure="false">'FEV2023 (SJMG - 090013)'!$A$1:$Z$25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<sst xmlns="http://schemas.openxmlformats.org/spreadsheetml/2006/main" count="402" uniqueCount="97">
  <si>
    <t xml:space="preserve">PODER JUDICIÁRIO</t>
  </si>
  <si>
    <t xml:space="preserve">ÓRGÃO:</t>
  </si>
  <si>
    <t xml:space="preserve">JUSTIÇA FEDERAL</t>
  </si>
  <si>
    <t xml:space="preserve">UNIDADE:</t>
  </si>
  <si>
    <t xml:space="preserve">090059 - TRIBUNAL REGIONAL FEDERAL DA 6A. REGIAO</t>
  </si>
  <si>
    <t xml:space="preserve">Data de referência:</t>
  </si>
  <si>
    <t xml:space="preserve">ANEXO II - RESOLUÇÃO CNJ 102/2009 - DOTAÇÃO E EXECUÇÃO ORÇAMENTÁRIA</t>
  </si>
  <si>
    <t xml:space="preserve">Classificação Orçamentária</t>
  </si>
  <si>
    <t xml:space="preserve">Dotação Inicial</t>
  </si>
  <si>
    <t xml:space="preserve">Créditos Adicionais</t>
  </si>
  <si>
    <t xml:space="preserve">Dotação Atualizada</t>
  </si>
  <si>
    <t xml:space="preserve">Contingenciado</t>
  </si>
  <si>
    <t xml:space="preserve">Movimentação Líquida de Créditos</t>
  </si>
  <si>
    <t xml:space="preserve">Dotação Líquida</t>
  </si>
  <si>
    <t xml:space="preserve">EXECUÇÃO</t>
  </si>
  <si>
    <t xml:space="preserve">Unidade Orçamentária</t>
  </si>
  <si>
    <t xml:space="preserve">Função Governo</t>
  </si>
  <si>
    <t xml:space="preserve">Subfunção Governo</t>
  </si>
  <si>
    <t xml:space="preserve">Programa Governo</t>
  </si>
  <si>
    <t xml:space="preserve">Ação Governo</t>
  </si>
  <si>
    <t xml:space="preserve">Esfera Orçamentária</t>
  </si>
  <si>
    <t xml:space="preserve">Fonte Recursos</t>
  </si>
  <si>
    <t xml:space="preserve">Grupo Despesa</t>
  </si>
  <si>
    <t xml:space="preserve">Acréscimos</t>
  </si>
  <si>
    <t xml:space="preserve">Decréscimos</t>
  </si>
  <si>
    <t xml:space="preserve">PROVISAO RECEBIDA</t>
  </si>
  <si>
    <t xml:space="preserve">DESTAQUE</t>
  </si>
  <si>
    <t xml:space="preserve">DESPESAS EMPENHADAS</t>
  </si>
  <si>
    <t xml:space="preserve">%</t>
  </si>
  <si>
    <t xml:space="preserve">DESPESAS LIQUIDADAS </t>
  </si>
  <si>
    <t xml:space="preserve">DESPESAS PAGAS</t>
  </si>
  <si>
    <t xml:space="preserve">Código</t>
  </si>
  <si>
    <t xml:space="preserve">Descrição</t>
  </si>
  <si>
    <t xml:space="preserve">A</t>
  </si>
  <si>
    <t xml:space="preserve">B</t>
  </si>
  <si>
    <t xml:space="preserve">C</t>
  </si>
  <si>
    <t xml:space="preserve">D=A+B-C</t>
  </si>
  <si>
    <t xml:space="preserve">E</t>
  </si>
  <si>
    <t xml:space="preserve">F</t>
  </si>
  <si>
    <t xml:space="preserve">G</t>
  </si>
  <si>
    <t xml:space="preserve">H = D-E+F+G</t>
  </si>
  <si>
    <t xml:space="preserve">I</t>
  </si>
  <si>
    <t xml:space="preserve">I/H</t>
  </si>
  <si>
    <t xml:space="preserve">J</t>
  </si>
  <si>
    <t xml:space="preserve">J/H</t>
  </si>
  <si>
    <t xml:space="preserve">K</t>
  </si>
  <si>
    <t xml:space="preserve">K/H</t>
  </si>
  <si>
    <t xml:space="preserve">12107</t>
  </si>
  <si>
    <t xml:space="preserve">TRIBUNAL REGIONAL FEDERAL DA 6A. REGIAO</t>
  </si>
  <si>
    <t xml:space="preserve">02</t>
  </si>
  <si>
    <t xml:space="preserve">061</t>
  </si>
  <si>
    <t xml:space="preserve">0033</t>
  </si>
  <si>
    <t xml:space="preserve">PROGRAMA DE GESTAO E MANUTENCAO DO PODER JUDICIARIO</t>
  </si>
  <si>
    <t xml:space="preserve">4257</t>
  </si>
  <si>
    <t xml:space="preserve">JULGAMENTO DE CAUSAS NA JUSTICA FEDERAL</t>
  </si>
  <si>
    <t xml:space="preserve">1</t>
  </si>
  <si>
    <t xml:space="preserve">000</t>
  </si>
  <si>
    <t xml:space="preserve">RECURSOS LIVRES DA UNIAO</t>
  </si>
  <si>
    <t xml:space="preserve">4</t>
  </si>
  <si>
    <t xml:space="preserve">3</t>
  </si>
  <si>
    <t xml:space="preserve">027</t>
  </si>
  <si>
    <t xml:space="preserve">SERV.AFETOS AS ATIVID.ESPECIFICAS DA JUSTICA</t>
  </si>
  <si>
    <t xml:space="preserve">122</t>
  </si>
  <si>
    <t xml:space="preserve">20TP</t>
  </si>
  <si>
    <t xml:space="preserve">ATIVOS CIVIS DA UNIAO</t>
  </si>
  <si>
    <t xml:space="preserve">216H</t>
  </si>
  <si>
    <t xml:space="preserve">AJUDA DE CUSTO PARA MORADIA OU AUXILIO-MORADIA A AGENTES PÚBLICOS</t>
  </si>
  <si>
    <t xml:space="preserve">219Z</t>
  </si>
  <si>
    <t xml:space="preserve">CONSERVACAO E RECUPERACAO DE ATIVOS DE INFRAESTRUTURA DA UNIÃO</t>
  </si>
  <si>
    <t xml:space="preserve">331</t>
  </si>
  <si>
    <t xml:space="preserve">2004</t>
  </si>
  <si>
    <t xml:space="preserve">ASSISTENCIA MEDICA E ODONTOLOGICA AOS SERVIDORES CIVIS, EMPREGADOS, MILITARES E SEUS DEPENDENTES</t>
  </si>
  <si>
    <t xml:space="preserve">2</t>
  </si>
  <si>
    <t xml:space="preserve">212B</t>
  </si>
  <si>
    <t xml:space="preserve">BENEFICIOS OBRIGATORIOS AOS SERVIDORES CIVIS, EMPREGADOS, MILITARES E SEUS DEPENDENTES</t>
  </si>
  <si>
    <t xml:space="preserve">846</t>
  </si>
  <si>
    <t xml:space="preserve">09HB</t>
  </si>
  <si>
    <t xml:space="preserve">CONTRIBUICAO DA UNIAO, DE SUAS AUTARQUIAS E FUNDACOES PARA O CUSTEIO DO REGIME DE PREVIDENCIA DOS SERVIDORES PUBLICOS FEDERAIS</t>
  </si>
  <si>
    <t xml:space="preserve">09</t>
  </si>
  <si>
    <t xml:space="preserve">272</t>
  </si>
  <si>
    <t xml:space="preserve">0181</t>
  </si>
  <si>
    <t xml:space="preserve">APOSENTADORIAS E PENSOES CIVIS DA UNIAO</t>
  </si>
  <si>
    <t xml:space="preserve">056</t>
  </si>
  <si>
    <t xml:space="preserve">BENEFICIOS DO RPPS DA UNIAO</t>
  </si>
  <si>
    <t xml:space="preserve">TOTAIS</t>
  </si>
  <si>
    <t xml:space="preserve">090013 - JUSTIÇA FEDERAL DE 1º GRAU EM MINAS GERAIS</t>
  </si>
  <si>
    <t xml:space="preserve">12101</t>
  </si>
  <si>
    <t xml:space="preserve">JUSTICA FEDERAL DE PRIMEIRO GRAU</t>
  </si>
  <si>
    <t xml:space="preserve">4224</t>
  </si>
  <si>
    <t xml:space="preserve">ASSISTENCIA JURIDICA A PESSOAS CARENTES</t>
  </si>
  <si>
    <t xml:space="preserve">INSTITUTO NACIONAL DO SEGURO SOCIAL - INSS</t>
  </si>
  <si>
    <t xml:space="preserve">28</t>
  </si>
  <si>
    <t xml:space="preserve">0901</t>
  </si>
  <si>
    <t xml:space="preserve">OPERACOES ESPECIAIS: CUMPRIMENTO DE SENTENCAS JUDICIAIS</t>
  </si>
  <si>
    <t xml:space="preserve">00SA</t>
  </si>
  <si>
    <t xml:space="preserve">PAGAMENTO DE HONORARIOS PERICIAIS NAS ACOES EM QUE O INSS FIGURE COMO PARTE E QUE SEJAM DE COMPETÊNCIA DA JUSTIÇA FEDERAL</t>
  </si>
  <si>
    <t xml:space="preserve">40201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</si>
</sst>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* #,##0.00_-;\-* #,##0.00_-;_-* \-??_-;_-@_-"/>
    <numFmt numFmtId="166" formatCode="mmm/yy"/>
    <numFmt numFmtId="167" formatCode="#,##0.00_);\(#,##0.00\)"/>
    <numFmt numFmtId="168" formatCode="0%"/>
    <numFmt numFmtId="169" formatCode="#,##0.00"/>
  </numFmts>
  <fonts count="14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sz val="10"/>
      <name val="Arial"/>
      <family val="2"/>
      <charset val="1"/>
    </font>
    <font>
      <sz val="18"/>
      <name val="Tahoma"/>
      <family val="2"/>
      <charset val="1"/>
    </font>
    <font>
      <sz val="8"/>
      <color rgb="FF000000"/>
      <name val="Arial"/>
      <family val="2"/>
      <charset val="1"/>
    </font>
    <font>
      <sz val="8"/>
      <name val="Arial"/>
      <family val="2"/>
      <charset val="1"/>
    </font>
    <font>
      <sz val="8"/>
      <name val="Verdana"/>
      <family val="2"/>
      <charset val="1"/>
    </font>
    <font>
      <sz val="10"/>
      <color rgb="FF000000"/>
      <name val="Arial"/>
      <family val="2"/>
      <charset val="1"/>
    </font>
    <font>
      <b val="true"/>
      <sz val="8"/>
      <color rgb="FF000000"/>
      <name val="Arial"/>
      <family val="2"/>
      <charset val="1"/>
    </font>
    <font>
      <b val="true"/>
      <sz val="8"/>
      <name val="Arial"/>
      <family val="2"/>
      <charset val="1"/>
    </font>
    <font>
      <sz val="8"/>
      <color rgb="FF000000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FFFFF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5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9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9" fillId="0" borderId="2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9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2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2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2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8" fillId="3" borderId="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8" fillId="3" borderId="2" xfId="19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8" fillId="0" borderId="2" xfId="19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13" fillId="3" borderId="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1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Explanatory Text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false"/>
  </sheetPr>
  <dimension ref="A1:Z22"/>
  <sheetViews>
    <sheetView showFormulas="false" showGridLines="false" showRowColHeaders="true" showZeros="true" rightToLeft="false" tabSelected="true" showOutlineSymbols="true" defaultGridColor="true" view="normal" topLeftCell="B1" colorId="64" zoomScale="70" zoomScaleNormal="70" zoomScalePageLayoutView="100" workbookViewId="0">
      <selection pane="topLeft" activeCell="U20" activeCellId="0" sqref="U20"/>
    </sheetView>
  </sheetViews>
  <sheetFormatPr defaultColWidth="8.6796875" defaultRowHeight="12.75" zeroHeight="false" outlineLevelRow="0" outlineLevelCol="0"/>
  <cols>
    <col collapsed="false" customWidth="true" hidden="false" outlineLevel="0" max="1" min="1" style="1" width="5.29"/>
    <col collapsed="false" customWidth="true" hidden="false" outlineLevel="0" max="2" min="2" style="1" width="26.71"/>
    <col collapsed="false" customWidth="true" hidden="false" outlineLevel="0" max="4" min="3" style="1" width="7.86"/>
    <col collapsed="false" customWidth="true" hidden="false" outlineLevel="0" max="5" min="5" style="1" width="4.14"/>
    <col collapsed="false" customWidth="true" hidden="false" outlineLevel="0" max="6" min="6" style="1" width="20"/>
    <col collapsed="false" customWidth="true" hidden="false" outlineLevel="0" max="7" min="7" style="1" width="4.29"/>
    <col collapsed="false" customWidth="true" hidden="false" outlineLevel="0" max="8" min="8" style="1" width="21.57"/>
    <col collapsed="false" customWidth="false" hidden="false" outlineLevel="0" max="9" min="9" style="1" width="8.71"/>
    <col collapsed="false" customWidth="true" hidden="false" outlineLevel="0" max="10" min="10" style="1" width="6"/>
    <col collapsed="false" customWidth="true" hidden="false" outlineLevel="0" max="11" min="11" style="1" width="21.71"/>
    <col collapsed="false" customWidth="true" hidden="false" outlineLevel="0" max="12" min="12" style="1" width="6.57"/>
    <col collapsed="false" customWidth="true" hidden="false" outlineLevel="0" max="13" min="13" style="1" width="6.14"/>
    <col collapsed="false" customWidth="true" hidden="false" outlineLevel="0" max="14" min="14" style="1" width="8"/>
    <col collapsed="false" customWidth="true" hidden="false" outlineLevel="0" max="16" min="15" style="1" width="8.86"/>
    <col collapsed="false" customWidth="true" hidden="false" outlineLevel="0" max="17" min="17" style="1" width="7.86"/>
    <col collapsed="false" customWidth="true" hidden="false" outlineLevel="0" max="18" min="18" style="1" width="15.29"/>
    <col collapsed="false" customWidth="true" hidden="false" outlineLevel="0" max="19" min="19" style="1" width="8.15"/>
    <col collapsed="false" customWidth="true" hidden="false" outlineLevel="0" max="21" min="20" style="1" width="15.29"/>
    <col collapsed="false" customWidth="true" hidden="false" outlineLevel="0" max="22" min="22" style="1" width="6.57"/>
    <col collapsed="false" customWidth="true" hidden="false" outlineLevel="0" max="23" min="23" style="1" width="14.86"/>
    <col collapsed="false" customWidth="true" hidden="false" outlineLevel="0" max="24" min="24" style="1" width="5.42"/>
    <col collapsed="false" customWidth="true" hidden="false" outlineLevel="0" max="25" min="25" style="1" width="14.71"/>
    <col collapsed="false" customWidth="true" hidden="false" outlineLevel="0" max="26" min="26" style="1" width="5.14"/>
    <col collapsed="false" customWidth="true" hidden="false" outlineLevel="0" max="1024" min="27" style="1" width="8.86"/>
  </cols>
  <sheetData>
    <row r="1" customFormat="false" ht="11.25" hidden="false" customHeight="true" outlineLevel="0" collapsed="false">
      <c r="B1" s="2" t="s">
        <v>0</v>
      </c>
      <c r="C1" s="3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customFormat="false" ht="11.25" hidden="false" customHeight="true" outlineLevel="0" collapsed="false">
      <c r="B2" s="2" t="s">
        <v>1</v>
      </c>
      <c r="C2" s="6" t="s">
        <v>2</v>
      </c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customFormat="false" ht="11.25" hidden="false" customHeight="true" outlineLevel="0" collapsed="false">
      <c r="B3" s="2" t="s">
        <v>3</v>
      </c>
      <c r="C3" s="6" t="s">
        <v>4</v>
      </c>
      <c r="D3" s="4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customFormat="false" ht="11.25" hidden="false" customHeight="true" outlineLevel="0" collapsed="false">
      <c r="B4" s="2" t="s">
        <v>5</v>
      </c>
      <c r="C4" s="7" t="n">
        <v>44958</v>
      </c>
      <c r="D4" s="4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customFormat="false" ht="11.25" hidden="false" customHeight="true" outlineLevel="0" collapsed="false">
      <c r="A5" s="2"/>
      <c r="B5" s="7"/>
      <c r="C5" s="4"/>
      <c r="D5" s="5"/>
      <c r="E5" s="5"/>
      <c r="F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customFormat="false" ht="12.75" hidden="false" customHeight="false" outlineLevel="0" collapsed="false">
      <c r="A6" s="8" t="s">
        <v>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customFormat="false" ht="12.75" hidden="false" customHeight="true" outlineLevel="0" collapsed="false">
      <c r="A7" s="9" t="s">
        <v>7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 t="s">
        <v>8</v>
      </c>
      <c r="N7" s="10" t="s">
        <v>9</v>
      </c>
      <c r="O7" s="10"/>
      <c r="P7" s="10" t="s">
        <v>10</v>
      </c>
      <c r="Q7" s="10" t="s">
        <v>11</v>
      </c>
      <c r="R7" s="11" t="s">
        <v>12</v>
      </c>
      <c r="S7" s="11"/>
      <c r="T7" s="10" t="s">
        <v>13</v>
      </c>
      <c r="U7" s="11" t="s">
        <v>14</v>
      </c>
      <c r="V7" s="11"/>
      <c r="W7" s="11"/>
      <c r="X7" s="11"/>
      <c r="Y7" s="11"/>
      <c r="Z7" s="11"/>
    </row>
    <row r="8" customFormat="false" ht="42" hidden="false" customHeight="true" outlineLevel="0" collapsed="false">
      <c r="A8" s="11" t="s">
        <v>15</v>
      </c>
      <c r="B8" s="11"/>
      <c r="C8" s="11" t="s">
        <v>16</v>
      </c>
      <c r="D8" s="11" t="s">
        <v>17</v>
      </c>
      <c r="E8" s="11" t="s">
        <v>18</v>
      </c>
      <c r="F8" s="11"/>
      <c r="G8" s="11" t="s">
        <v>19</v>
      </c>
      <c r="H8" s="11"/>
      <c r="I8" s="11" t="s">
        <v>20</v>
      </c>
      <c r="J8" s="11" t="s">
        <v>21</v>
      </c>
      <c r="K8" s="11"/>
      <c r="L8" s="11" t="s">
        <v>22</v>
      </c>
      <c r="M8" s="10"/>
      <c r="N8" s="10" t="s">
        <v>23</v>
      </c>
      <c r="O8" s="10" t="s">
        <v>24</v>
      </c>
      <c r="P8" s="10"/>
      <c r="Q8" s="10"/>
      <c r="R8" s="11" t="s">
        <v>25</v>
      </c>
      <c r="S8" s="11" t="s">
        <v>26</v>
      </c>
      <c r="T8" s="10"/>
      <c r="U8" s="11" t="s">
        <v>27</v>
      </c>
      <c r="V8" s="11" t="s">
        <v>28</v>
      </c>
      <c r="W8" s="11" t="s">
        <v>29</v>
      </c>
      <c r="X8" s="11" t="s">
        <v>28</v>
      </c>
      <c r="Y8" s="11" t="s">
        <v>30</v>
      </c>
      <c r="Z8" s="11" t="s">
        <v>28</v>
      </c>
    </row>
    <row r="9" customFormat="false" ht="22.5" hidden="false" customHeight="false" outlineLevel="0" collapsed="false">
      <c r="A9" s="11" t="s">
        <v>31</v>
      </c>
      <c r="B9" s="11" t="s">
        <v>32</v>
      </c>
      <c r="C9" s="11"/>
      <c r="D9" s="11"/>
      <c r="E9" s="11"/>
      <c r="F9" s="11"/>
      <c r="G9" s="11"/>
      <c r="H9" s="11"/>
      <c r="I9" s="11"/>
      <c r="J9" s="11" t="s">
        <v>31</v>
      </c>
      <c r="K9" s="11" t="s">
        <v>32</v>
      </c>
      <c r="L9" s="11"/>
      <c r="M9" s="10" t="s">
        <v>33</v>
      </c>
      <c r="N9" s="10" t="s">
        <v>34</v>
      </c>
      <c r="O9" s="10" t="s">
        <v>35</v>
      </c>
      <c r="P9" s="10" t="s">
        <v>36</v>
      </c>
      <c r="Q9" s="10" t="s">
        <v>37</v>
      </c>
      <c r="R9" s="11" t="s">
        <v>38</v>
      </c>
      <c r="S9" s="11" t="s">
        <v>39</v>
      </c>
      <c r="T9" s="10" t="s">
        <v>40</v>
      </c>
      <c r="U9" s="11" t="s">
        <v>41</v>
      </c>
      <c r="V9" s="11" t="s">
        <v>42</v>
      </c>
      <c r="W9" s="11" t="s">
        <v>43</v>
      </c>
      <c r="X9" s="11" t="s">
        <v>44</v>
      </c>
      <c r="Y9" s="11" t="s">
        <v>45</v>
      </c>
      <c r="Z9" s="11" t="s">
        <v>46</v>
      </c>
    </row>
    <row r="10" customFormat="false" ht="42" hidden="false" customHeight="false" outlineLevel="0" collapsed="false">
      <c r="A10" s="12" t="s">
        <v>47</v>
      </c>
      <c r="B10" s="13" t="s">
        <v>48</v>
      </c>
      <c r="C10" s="12" t="s">
        <v>49</v>
      </c>
      <c r="D10" s="12" t="s">
        <v>50</v>
      </c>
      <c r="E10" s="12" t="s">
        <v>51</v>
      </c>
      <c r="F10" s="13" t="s">
        <v>52</v>
      </c>
      <c r="G10" s="12" t="s">
        <v>53</v>
      </c>
      <c r="H10" s="13" t="s">
        <v>54</v>
      </c>
      <c r="I10" s="12" t="s">
        <v>55</v>
      </c>
      <c r="J10" s="12" t="s">
        <v>56</v>
      </c>
      <c r="K10" s="13" t="s">
        <v>57</v>
      </c>
      <c r="L10" s="12" t="s">
        <v>58</v>
      </c>
      <c r="M10" s="13"/>
      <c r="N10" s="13"/>
      <c r="O10" s="13"/>
      <c r="P10" s="13"/>
      <c r="Q10" s="13"/>
      <c r="R10" s="14" t="n">
        <v>6299362</v>
      </c>
      <c r="S10" s="14"/>
      <c r="T10" s="14" t="n">
        <f aca="false">P10-Q10+R10+S10</f>
        <v>6299362</v>
      </c>
      <c r="U10" s="14"/>
      <c r="V10" s="15" t="n">
        <f aca="false">U10/T10</f>
        <v>0</v>
      </c>
      <c r="W10" s="14"/>
      <c r="X10" s="15" t="n">
        <f aca="false">W10/T10</f>
        <v>0</v>
      </c>
      <c r="Y10" s="14"/>
      <c r="Z10" s="15" t="n">
        <f aca="false">Y10/T10</f>
        <v>0</v>
      </c>
    </row>
    <row r="11" customFormat="false" ht="42" hidden="false" customHeight="false" outlineLevel="0" collapsed="false">
      <c r="A11" s="12" t="s">
        <v>47</v>
      </c>
      <c r="B11" s="13" t="s">
        <v>48</v>
      </c>
      <c r="C11" s="12" t="s">
        <v>49</v>
      </c>
      <c r="D11" s="12" t="s">
        <v>50</v>
      </c>
      <c r="E11" s="12" t="s">
        <v>51</v>
      </c>
      <c r="F11" s="13" t="s">
        <v>52</v>
      </c>
      <c r="G11" s="12" t="s">
        <v>53</v>
      </c>
      <c r="H11" s="13" t="s">
        <v>54</v>
      </c>
      <c r="I11" s="12" t="s">
        <v>55</v>
      </c>
      <c r="J11" s="12" t="s">
        <v>56</v>
      </c>
      <c r="K11" s="13" t="s">
        <v>57</v>
      </c>
      <c r="L11" s="12" t="s">
        <v>59</v>
      </c>
      <c r="M11" s="13"/>
      <c r="N11" s="13"/>
      <c r="O11" s="13"/>
      <c r="P11" s="13"/>
      <c r="Q11" s="13"/>
      <c r="R11" s="14" t="n">
        <v>30604268.68</v>
      </c>
      <c r="S11" s="14"/>
      <c r="T11" s="14" t="n">
        <f aca="false">P11-Q11+R11+S11</f>
        <v>30604268.68</v>
      </c>
      <c r="U11" s="16" t="n">
        <v>2535007.21</v>
      </c>
      <c r="V11" s="15" t="n">
        <f aca="false">U11/T11</f>
        <v>0.0828318178913596</v>
      </c>
      <c r="W11" s="14" t="n">
        <v>241302.58</v>
      </c>
      <c r="X11" s="15" t="n">
        <f aca="false">W11/T11</f>
        <v>0.00788460533146777</v>
      </c>
      <c r="Y11" s="14" t="n">
        <v>241155.27</v>
      </c>
      <c r="Z11" s="15" t="n">
        <f aca="false">Y11/T11</f>
        <v>0.00787979195064366</v>
      </c>
    </row>
    <row r="12" customFormat="false" ht="42" hidden="false" customHeight="false" outlineLevel="0" collapsed="false">
      <c r="A12" s="12" t="s">
        <v>47</v>
      </c>
      <c r="B12" s="13" t="s">
        <v>48</v>
      </c>
      <c r="C12" s="12" t="s">
        <v>49</v>
      </c>
      <c r="D12" s="12" t="s">
        <v>50</v>
      </c>
      <c r="E12" s="12" t="s">
        <v>51</v>
      </c>
      <c r="F12" s="13" t="s">
        <v>52</v>
      </c>
      <c r="G12" s="12" t="s">
        <v>53</v>
      </c>
      <c r="H12" s="13" t="s">
        <v>54</v>
      </c>
      <c r="I12" s="12" t="s">
        <v>55</v>
      </c>
      <c r="J12" s="12" t="s">
        <v>60</v>
      </c>
      <c r="K12" s="13" t="s">
        <v>61</v>
      </c>
      <c r="L12" s="12" t="s">
        <v>59</v>
      </c>
      <c r="M12" s="13"/>
      <c r="N12" s="13"/>
      <c r="O12" s="13"/>
      <c r="P12" s="13"/>
      <c r="Q12" s="13"/>
      <c r="R12" s="14" t="n">
        <v>5075861</v>
      </c>
      <c r="S12" s="14"/>
      <c r="T12" s="14" t="n">
        <f aca="false">P12-Q12+R12+S12</f>
        <v>5075861</v>
      </c>
      <c r="U12" s="16"/>
      <c r="V12" s="15" t="n">
        <f aca="false">U12/T12</f>
        <v>0</v>
      </c>
      <c r="W12" s="14"/>
      <c r="X12" s="15" t="n">
        <f aca="false">W12/T12</f>
        <v>0</v>
      </c>
      <c r="Y12" s="14"/>
      <c r="Z12" s="15" t="n">
        <f aca="false">Y12/T12</f>
        <v>0</v>
      </c>
    </row>
    <row r="13" customFormat="false" ht="42" hidden="false" customHeight="false" outlineLevel="0" collapsed="false">
      <c r="A13" s="12" t="s">
        <v>47</v>
      </c>
      <c r="B13" s="13" t="s">
        <v>48</v>
      </c>
      <c r="C13" s="12" t="s">
        <v>49</v>
      </c>
      <c r="D13" s="12" t="s">
        <v>62</v>
      </c>
      <c r="E13" s="12" t="s">
        <v>51</v>
      </c>
      <c r="F13" s="13" t="s">
        <v>52</v>
      </c>
      <c r="G13" s="12" t="s">
        <v>63</v>
      </c>
      <c r="H13" s="13" t="s">
        <v>64</v>
      </c>
      <c r="I13" s="12" t="s">
        <v>55</v>
      </c>
      <c r="J13" s="12" t="s">
        <v>56</v>
      </c>
      <c r="K13" s="13" t="s">
        <v>57</v>
      </c>
      <c r="L13" s="12" t="s">
        <v>55</v>
      </c>
      <c r="M13" s="13"/>
      <c r="N13" s="13"/>
      <c r="O13" s="13"/>
      <c r="P13" s="13"/>
      <c r="Q13" s="13"/>
      <c r="R13" s="14" t="n">
        <v>37400000</v>
      </c>
      <c r="S13" s="14"/>
      <c r="T13" s="14" t="n">
        <f aca="false">P13-Q13+R13+S13</f>
        <v>37400000</v>
      </c>
      <c r="U13" s="16" t="n">
        <v>34298674.38</v>
      </c>
      <c r="V13" s="15" t="n">
        <f aca="false">U13/T13</f>
        <v>0.917076855080214</v>
      </c>
      <c r="W13" s="14" t="n">
        <v>16677762.04</v>
      </c>
      <c r="X13" s="15" t="n">
        <f aca="false">W13/T13</f>
        <v>0.44592946631016</v>
      </c>
      <c r="Y13" s="14" t="n">
        <v>16597364.13</v>
      </c>
      <c r="Z13" s="15" t="n">
        <f aca="false">Y13/T13</f>
        <v>0.443779789572193</v>
      </c>
    </row>
    <row r="14" customFormat="false" ht="42" hidden="false" customHeight="false" outlineLevel="0" collapsed="false">
      <c r="A14" s="12" t="s">
        <v>47</v>
      </c>
      <c r="B14" s="13" t="s">
        <v>48</v>
      </c>
      <c r="C14" s="12" t="s">
        <v>49</v>
      </c>
      <c r="D14" s="12" t="s">
        <v>62</v>
      </c>
      <c r="E14" s="12" t="s">
        <v>51</v>
      </c>
      <c r="F14" s="13" t="s">
        <v>52</v>
      </c>
      <c r="G14" s="12" t="s">
        <v>65</v>
      </c>
      <c r="H14" s="13" t="s">
        <v>66</v>
      </c>
      <c r="I14" s="12" t="s">
        <v>55</v>
      </c>
      <c r="J14" s="12" t="s">
        <v>56</v>
      </c>
      <c r="K14" s="13" t="s">
        <v>57</v>
      </c>
      <c r="L14" s="12" t="s">
        <v>59</v>
      </c>
      <c r="M14" s="13"/>
      <c r="N14" s="13"/>
      <c r="O14" s="13"/>
      <c r="P14" s="13"/>
      <c r="Q14" s="13"/>
      <c r="R14" s="14" t="n">
        <v>50000</v>
      </c>
      <c r="S14" s="14"/>
      <c r="T14" s="14" t="n">
        <f aca="false">P14-Q14+R14+S14</f>
        <v>50000</v>
      </c>
      <c r="U14" s="16" t="n">
        <v>34668.25</v>
      </c>
      <c r="V14" s="15" t="n">
        <f aca="false">U14/T14</f>
        <v>0.693365</v>
      </c>
      <c r="W14" s="14" t="n">
        <v>34254.58</v>
      </c>
      <c r="X14" s="15" t="n">
        <f aca="false">W14/T14</f>
        <v>0.6850916</v>
      </c>
      <c r="Y14" s="14" t="n">
        <v>34254.58</v>
      </c>
      <c r="Z14" s="15" t="n">
        <f aca="false">Y14/T14</f>
        <v>0.6850916</v>
      </c>
    </row>
    <row r="15" customFormat="false" ht="52.5" hidden="false" customHeight="false" outlineLevel="0" collapsed="false">
      <c r="A15" s="12" t="s">
        <v>47</v>
      </c>
      <c r="B15" s="13" t="s">
        <v>48</v>
      </c>
      <c r="C15" s="12" t="s">
        <v>49</v>
      </c>
      <c r="D15" s="12" t="s">
        <v>62</v>
      </c>
      <c r="E15" s="12" t="s">
        <v>51</v>
      </c>
      <c r="F15" s="13" t="s">
        <v>52</v>
      </c>
      <c r="G15" s="12" t="s">
        <v>67</v>
      </c>
      <c r="H15" s="13" t="s">
        <v>68</v>
      </c>
      <c r="I15" s="12" t="s">
        <v>55</v>
      </c>
      <c r="J15" s="12" t="s">
        <v>56</v>
      </c>
      <c r="K15" s="13" t="s">
        <v>57</v>
      </c>
      <c r="L15" s="12" t="s">
        <v>58</v>
      </c>
      <c r="M15" s="13"/>
      <c r="N15" s="13"/>
      <c r="O15" s="13"/>
      <c r="P15" s="13"/>
      <c r="Q15" s="13"/>
      <c r="R15" s="14" t="n">
        <v>2000000</v>
      </c>
      <c r="S15" s="14"/>
      <c r="T15" s="14" t="n">
        <f aca="false">P15-Q15+R15+S15</f>
        <v>2000000</v>
      </c>
      <c r="U15" s="16"/>
      <c r="V15" s="15" t="n">
        <f aca="false">U15/T15</f>
        <v>0</v>
      </c>
      <c r="W15" s="14"/>
      <c r="X15" s="15" t="n">
        <f aca="false">W15/T15</f>
        <v>0</v>
      </c>
      <c r="Y15" s="14"/>
      <c r="Z15" s="15" t="n">
        <f aca="false">Y15/T15</f>
        <v>0</v>
      </c>
    </row>
    <row r="16" customFormat="false" ht="63" hidden="false" customHeight="false" outlineLevel="0" collapsed="false">
      <c r="A16" s="12" t="s">
        <v>47</v>
      </c>
      <c r="B16" s="13" t="s">
        <v>48</v>
      </c>
      <c r="C16" s="12" t="s">
        <v>49</v>
      </c>
      <c r="D16" s="12" t="s">
        <v>69</v>
      </c>
      <c r="E16" s="12" t="s">
        <v>51</v>
      </c>
      <c r="F16" s="13" t="s">
        <v>52</v>
      </c>
      <c r="G16" s="12" t="s">
        <v>70</v>
      </c>
      <c r="H16" s="13" t="s">
        <v>71</v>
      </c>
      <c r="I16" s="12" t="s">
        <v>72</v>
      </c>
      <c r="J16" s="12" t="s">
        <v>56</v>
      </c>
      <c r="K16" s="13" t="s">
        <v>57</v>
      </c>
      <c r="L16" s="12" t="s">
        <v>59</v>
      </c>
      <c r="M16" s="13"/>
      <c r="N16" s="13"/>
      <c r="O16" s="13"/>
      <c r="P16" s="13"/>
      <c r="Q16" s="13"/>
      <c r="R16" s="14" t="n">
        <v>7963620</v>
      </c>
      <c r="S16" s="14"/>
      <c r="T16" s="14" t="n">
        <f aca="false">P16-Q16+R16+S16</f>
        <v>7963620</v>
      </c>
      <c r="U16" s="16" t="n">
        <v>2200000</v>
      </c>
      <c r="V16" s="15" t="n">
        <f aca="false">U16/T16</f>
        <v>0.276256275412438</v>
      </c>
      <c r="W16" s="14" t="n">
        <v>326418.79</v>
      </c>
      <c r="X16" s="15" t="n">
        <f aca="false">W16/T16</f>
        <v>0.0409887450681976</v>
      </c>
      <c r="Y16" s="14" t="n">
        <v>326418.79</v>
      </c>
      <c r="Z16" s="15" t="n">
        <f aca="false">Y16/T16</f>
        <v>0.0409887450681976</v>
      </c>
    </row>
    <row r="17" customFormat="false" ht="63" hidden="false" customHeight="false" outlineLevel="0" collapsed="false">
      <c r="A17" s="12" t="s">
        <v>47</v>
      </c>
      <c r="B17" s="13" t="s">
        <v>48</v>
      </c>
      <c r="C17" s="12" t="s">
        <v>49</v>
      </c>
      <c r="D17" s="12" t="s">
        <v>69</v>
      </c>
      <c r="E17" s="12" t="s">
        <v>51</v>
      </c>
      <c r="F17" s="13" t="s">
        <v>52</v>
      </c>
      <c r="G17" s="12" t="s">
        <v>73</v>
      </c>
      <c r="H17" s="13" t="s">
        <v>74</v>
      </c>
      <c r="I17" s="12" t="s">
        <v>55</v>
      </c>
      <c r="J17" s="12" t="s">
        <v>56</v>
      </c>
      <c r="K17" s="13" t="s">
        <v>57</v>
      </c>
      <c r="L17" s="12" t="s">
        <v>59</v>
      </c>
      <c r="M17" s="13"/>
      <c r="N17" s="13"/>
      <c r="O17" s="13"/>
      <c r="P17" s="13"/>
      <c r="Q17" s="13"/>
      <c r="R17" s="14" t="n">
        <v>5903777</v>
      </c>
      <c r="S17" s="14"/>
      <c r="T17" s="14" t="n">
        <f aca="false">P17-Q17+R17+S17</f>
        <v>5903777</v>
      </c>
      <c r="U17" s="16" t="n">
        <v>4661068.33</v>
      </c>
      <c r="V17" s="15" t="n">
        <f aca="false">U17/T17</f>
        <v>0.789506163596626</v>
      </c>
      <c r="W17" s="14" t="n">
        <v>806833.29</v>
      </c>
      <c r="X17" s="15" t="n">
        <f aca="false">U17/T17</f>
        <v>0.789506163596626</v>
      </c>
      <c r="Y17" s="14" t="n">
        <v>806833.29</v>
      </c>
      <c r="Z17" s="15" t="n">
        <f aca="false">Y17/T17</f>
        <v>0.136663917014481</v>
      </c>
    </row>
    <row r="18" customFormat="false" ht="71.25" hidden="false" customHeight="true" outlineLevel="0" collapsed="false">
      <c r="A18" s="12" t="s">
        <v>47</v>
      </c>
      <c r="B18" s="13" t="s">
        <v>48</v>
      </c>
      <c r="C18" s="12" t="s">
        <v>49</v>
      </c>
      <c r="D18" s="12" t="s">
        <v>75</v>
      </c>
      <c r="E18" s="12" t="s">
        <v>51</v>
      </c>
      <c r="F18" s="13" t="s">
        <v>52</v>
      </c>
      <c r="G18" s="12" t="s">
        <v>76</v>
      </c>
      <c r="H18" s="13" t="s">
        <v>77</v>
      </c>
      <c r="I18" s="12" t="s">
        <v>55</v>
      </c>
      <c r="J18" s="12" t="s">
        <v>56</v>
      </c>
      <c r="K18" s="13" t="s">
        <v>57</v>
      </c>
      <c r="L18" s="12" t="s">
        <v>55</v>
      </c>
      <c r="M18" s="13"/>
      <c r="N18" s="13"/>
      <c r="O18" s="13"/>
      <c r="P18" s="13"/>
      <c r="Q18" s="13"/>
      <c r="R18" s="14" t="n">
        <v>6000000</v>
      </c>
      <c r="S18" s="14"/>
      <c r="T18" s="14" t="n">
        <f aca="false">P18-Q18+R18+S18</f>
        <v>6000000</v>
      </c>
      <c r="U18" s="16" t="n">
        <v>5503329.78</v>
      </c>
      <c r="V18" s="15" t="n">
        <f aca="false">U18/T18</f>
        <v>0.91722163</v>
      </c>
      <c r="W18" s="14" t="n">
        <v>2217152.68</v>
      </c>
      <c r="X18" s="15" t="n">
        <f aca="false">W18/T18</f>
        <v>0.369525446666667</v>
      </c>
      <c r="Y18" s="14" t="n">
        <v>2217152.68</v>
      </c>
      <c r="Z18" s="15" t="n">
        <f aca="false">Y18/T18</f>
        <v>0.369525446666667</v>
      </c>
    </row>
    <row r="19" customFormat="false" ht="42" hidden="false" customHeight="false" outlineLevel="0" collapsed="false">
      <c r="A19" s="12" t="s">
        <v>47</v>
      </c>
      <c r="B19" s="13" t="s">
        <v>48</v>
      </c>
      <c r="C19" s="12" t="s">
        <v>78</v>
      </c>
      <c r="D19" s="12" t="s">
        <v>79</v>
      </c>
      <c r="E19" s="12" t="s">
        <v>51</v>
      </c>
      <c r="F19" s="13" t="s">
        <v>52</v>
      </c>
      <c r="G19" s="12" t="s">
        <v>80</v>
      </c>
      <c r="H19" s="13" t="s">
        <v>81</v>
      </c>
      <c r="I19" s="12" t="s">
        <v>72</v>
      </c>
      <c r="J19" s="12" t="s">
        <v>82</v>
      </c>
      <c r="K19" s="13" t="s">
        <v>83</v>
      </c>
      <c r="L19" s="12" t="s">
        <v>55</v>
      </c>
      <c r="M19" s="13"/>
      <c r="N19" s="13"/>
      <c r="O19" s="13"/>
      <c r="P19" s="13"/>
      <c r="Q19" s="13"/>
      <c r="R19" s="14" t="n">
        <v>2600000</v>
      </c>
      <c r="S19" s="14"/>
      <c r="T19" s="14" t="n">
        <f aca="false">P19-Q19+R19+S19</f>
        <v>2600000</v>
      </c>
      <c r="U19" s="16" t="n">
        <v>600000</v>
      </c>
      <c r="V19" s="15" t="n">
        <f aca="false">U19/T19</f>
        <v>0.230769230769231</v>
      </c>
      <c r="W19" s="14" t="n">
        <v>58930.02</v>
      </c>
      <c r="X19" s="15" t="n">
        <f aca="false">W19/T19</f>
        <v>0.0226653923076923</v>
      </c>
      <c r="Y19" s="14" t="n">
        <v>58930.02</v>
      </c>
      <c r="Z19" s="15" t="n">
        <f aca="false">Y19/T19</f>
        <v>0.0226653923076923</v>
      </c>
    </row>
    <row r="20" customFormat="false" ht="12.75" hidden="false" customHeight="false" outlineLevel="0" collapsed="false">
      <c r="A20" s="17" t="s">
        <v>84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8"/>
      <c r="N20" s="18"/>
      <c r="O20" s="18"/>
      <c r="P20" s="18"/>
      <c r="Q20" s="18"/>
      <c r="R20" s="19" t="n">
        <f aca="false">SUM(R10:R19)</f>
        <v>103896888.68</v>
      </c>
      <c r="S20" s="19" t="n">
        <f aca="false">SUM(S10:S19)</f>
        <v>0</v>
      </c>
      <c r="T20" s="19" t="n">
        <f aca="false">SUM(T10:T19)</f>
        <v>103896888.68</v>
      </c>
      <c r="U20" s="19" t="n">
        <f aca="false">SUM(U10:U19)</f>
        <v>49832747.95</v>
      </c>
      <c r="V20" s="19"/>
      <c r="W20" s="19" t="n">
        <f aca="false">SUM(W10:W19)</f>
        <v>20362653.98</v>
      </c>
      <c r="X20" s="19"/>
      <c r="Y20" s="19" t="n">
        <f aca="false">SUM(Y10:Y19)</f>
        <v>20282108.76</v>
      </c>
      <c r="Z20" s="18"/>
    </row>
    <row r="22" customFormat="false" ht="12.75" hidden="false" customHeight="false" outlineLevel="0" collapsed="false">
      <c r="U22" s="20"/>
    </row>
  </sheetData>
  <mergeCells count="18">
    <mergeCell ref="A6:Z6"/>
    <mergeCell ref="A7:L7"/>
    <mergeCell ref="M7:M8"/>
    <mergeCell ref="N7:O7"/>
    <mergeCell ref="P7:P8"/>
    <mergeCell ref="Q7:Q8"/>
    <mergeCell ref="R7:S7"/>
    <mergeCell ref="T7:T8"/>
    <mergeCell ref="U7:Z7"/>
    <mergeCell ref="A8:B8"/>
    <mergeCell ref="C8:C9"/>
    <mergeCell ref="D8:D9"/>
    <mergeCell ref="E8:F9"/>
    <mergeCell ref="G8:H9"/>
    <mergeCell ref="I8:I9"/>
    <mergeCell ref="J8:K8"/>
    <mergeCell ref="L8:L9"/>
    <mergeCell ref="A20:L20"/>
  </mergeCells>
  <printOptions headings="false" gridLines="false" gridLinesSet="true" horizontalCentered="true" verticalCentered="false"/>
  <pageMargins left="0.196527777777778" right="0.196527777777778" top="0.39375" bottom="0.196527777777778" header="0.511811023622047" footer="0.511811023622047"/>
  <pageSetup paperSize="9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Z32"/>
  <sheetViews>
    <sheetView showFormulas="false" showGridLines="false" showRowColHeaders="true" showZeros="true" rightToLeft="false" tabSelected="false" showOutlineSymbols="true" defaultGridColor="true" view="normal" topLeftCell="C1" colorId="64" zoomScale="85" zoomScaleNormal="85" zoomScalePageLayoutView="100" workbookViewId="0">
      <selection pane="topLeft" activeCell="W17" activeCellId="0" sqref="W17"/>
    </sheetView>
  </sheetViews>
  <sheetFormatPr defaultColWidth="8.6796875" defaultRowHeight="12.75" zeroHeight="false" outlineLevelRow="0" outlineLevelCol="0"/>
  <cols>
    <col collapsed="false" customWidth="true" hidden="false" outlineLevel="0" max="1" min="1" style="21" width="7.42"/>
    <col collapsed="false" customWidth="true" hidden="false" outlineLevel="0" max="2" min="2" style="22" width="27.29"/>
    <col collapsed="false" customWidth="true" hidden="false" outlineLevel="0" max="3" min="3" style="21" width="8.57"/>
    <col collapsed="false" customWidth="true" hidden="false" outlineLevel="0" max="4" min="4" style="21" width="9.42"/>
    <col collapsed="false" customWidth="true" hidden="false" outlineLevel="0" max="5" min="5" style="21" width="4.42"/>
    <col collapsed="false" customWidth="true" hidden="false" outlineLevel="0" max="6" min="6" style="22" width="19.86"/>
    <col collapsed="false" customWidth="true" hidden="false" outlineLevel="0" max="7" min="7" style="21" width="4.86"/>
    <col collapsed="false" customWidth="true" hidden="false" outlineLevel="0" max="8" min="8" style="22" width="24.29"/>
    <col collapsed="false" customWidth="true" hidden="false" outlineLevel="0" max="9" min="9" style="21" width="8.86"/>
    <col collapsed="false" customWidth="true" hidden="false" outlineLevel="0" max="10" min="10" style="21" width="7.42"/>
    <col collapsed="false" customWidth="true" hidden="false" outlineLevel="0" max="11" min="11" style="22" width="22.29"/>
    <col collapsed="false" customWidth="true" hidden="false" outlineLevel="0" max="12" min="12" style="21" width="8.42"/>
    <col collapsed="false" customWidth="true" hidden="false" outlineLevel="0" max="13" min="13" style="21" width="8.29"/>
    <col collapsed="false" customWidth="true" hidden="false" outlineLevel="0" max="14" min="14" style="21" width="9.14"/>
    <col collapsed="false" customWidth="true" hidden="false" outlineLevel="0" max="15" min="15" style="21" width="11.14"/>
    <col collapsed="false" customWidth="true" hidden="false" outlineLevel="0" max="16" min="16" style="21" width="9"/>
    <col collapsed="false" customWidth="false" hidden="false" outlineLevel="0" max="17" min="17" style="21" width="8.71"/>
    <col collapsed="false" customWidth="true" hidden="false" outlineLevel="0" max="18" min="18" style="22" width="14.86"/>
    <col collapsed="false" customWidth="true" hidden="false" outlineLevel="0" max="19" min="19" style="22" width="11"/>
    <col collapsed="false" customWidth="true" hidden="false" outlineLevel="0" max="20" min="20" style="22" width="13.15"/>
    <col collapsed="false" customWidth="true" hidden="false" outlineLevel="0" max="21" min="21" style="22" width="14.42"/>
    <col collapsed="false" customWidth="true" hidden="false" outlineLevel="0" max="22" min="22" style="22" width="6.57"/>
    <col collapsed="false" customWidth="true" hidden="false" outlineLevel="0" max="23" min="23" style="22" width="13.29"/>
    <col collapsed="false" customWidth="true" hidden="false" outlineLevel="0" max="24" min="24" style="22" width="6.57"/>
    <col collapsed="false" customWidth="true" hidden="false" outlineLevel="0" max="25" min="25" style="22" width="13"/>
    <col collapsed="false" customWidth="true" hidden="false" outlineLevel="0" max="26" min="26" style="22" width="6.57"/>
    <col collapsed="false" customWidth="true" hidden="false" outlineLevel="0" max="1023" min="27" style="22" width="8.86"/>
    <col collapsed="false" customWidth="true" hidden="false" outlineLevel="0" max="1025" min="1024" style="23" width="8.86"/>
  </cols>
  <sheetData>
    <row r="1" s="24" customFormat="true" ht="11.25" hidden="false" customHeight="true" outlineLevel="0" collapsed="false">
      <c r="A1" s="1"/>
      <c r="B1" s="2" t="s">
        <v>0</v>
      </c>
      <c r="C1" s="3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="24" customFormat="true" ht="12" hidden="false" customHeight="true" outlineLevel="0" collapsed="false">
      <c r="A2" s="1"/>
      <c r="B2" s="2" t="s">
        <v>1</v>
      </c>
      <c r="C2" s="6" t="s">
        <v>2</v>
      </c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="24" customFormat="true" ht="12" hidden="false" customHeight="true" outlineLevel="0" collapsed="false">
      <c r="A3" s="1"/>
      <c r="B3" s="2" t="s">
        <v>3</v>
      </c>
      <c r="C3" s="6" t="s">
        <v>85</v>
      </c>
      <c r="D3" s="4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="24" customFormat="true" ht="12" hidden="false" customHeight="true" outlineLevel="0" collapsed="false">
      <c r="A4" s="1"/>
      <c r="B4" s="2" t="s">
        <v>5</v>
      </c>
      <c r="C4" s="7" t="n">
        <v>44958</v>
      </c>
      <c r="D4" s="4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="24" customFormat="true" ht="12" hidden="false" customHeight="true" outlineLevel="0" collapsed="false">
      <c r="A5" s="2"/>
      <c r="B5" s="7"/>
      <c r="C5" s="4"/>
      <c r="D5" s="5"/>
      <c r="E5" s="5"/>
      <c r="F5" s="5"/>
      <c r="G5" s="1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customFormat="false" ht="12.75" hidden="false" customHeight="false" outlineLevel="0" collapsed="false">
      <c r="A6" s="8" t="s">
        <v>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customFormat="false" ht="12.75" hidden="false" customHeight="true" outlineLevel="0" collapsed="false">
      <c r="A7" s="25" t="s">
        <v>7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6" t="s">
        <v>8</v>
      </c>
      <c r="N7" s="26" t="s">
        <v>9</v>
      </c>
      <c r="O7" s="26"/>
      <c r="P7" s="26" t="s">
        <v>10</v>
      </c>
      <c r="Q7" s="26" t="s">
        <v>11</v>
      </c>
      <c r="R7" s="27" t="s">
        <v>12</v>
      </c>
      <c r="S7" s="27"/>
      <c r="T7" s="26" t="s">
        <v>13</v>
      </c>
      <c r="U7" s="27" t="s">
        <v>14</v>
      </c>
      <c r="V7" s="27"/>
      <c r="W7" s="27"/>
      <c r="X7" s="27"/>
      <c r="Y7" s="27"/>
      <c r="Z7" s="27"/>
    </row>
    <row r="8" customFormat="false" ht="24" hidden="false" customHeight="true" outlineLevel="0" collapsed="false">
      <c r="A8" s="28" t="s">
        <v>15</v>
      </c>
      <c r="B8" s="28"/>
      <c r="C8" s="28" t="s">
        <v>16</v>
      </c>
      <c r="D8" s="28" t="s">
        <v>17</v>
      </c>
      <c r="E8" s="28" t="s">
        <v>18</v>
      </c>
      <c r="F8" s="28"/>
      <c r="G8" s="28" t="s">
        <v>19</v>
      </c>
      <c r="H8" s="28"/>
      <c r="I8" s="28" t="s">
        <v>20</v>
      </c>
      <c r="J8" s="28" t="s">
        <v>21</v>
      </c>
      <c r="K8" s="28"/>
      <c r="L8" s="28" t="s">
        <v>22</v>
      </c>
      <c r="M8" s="26"/>
      <c r="N8" s="26" t="s">
        <v>23</v>
      </c>
      <c r="O8" s="26" t="s">
        <v>24</v>
      </c>
      <c r="P8" s="26"/>
      <c r="Q8" s="26"/>
      <c r="R8" s="27" t="s">
        <v>25</v>
      </c>
      <c r="S8" s="27" t="s">
        <v>26</v>
      </c>
      <c r="T8" s="26"/>
      <c r="U8" s="27" t="s">
        <v>27</v>
      </c>
      <c r="V8" s="27" t="s">
        <v>28</v>
      </c>
      <c r="W8" s="27" t="s">
        <v>29</v>
      </c>
      <c r="X8" s="27" t="s">
        <v>28</v>
      </c>
      <c r="Y8" s="27" t="s">
        <v>30</v>
      </c>
      <c r="Z8" s="27" t="s">
        <v>28</v>
      </c>
    </row>
    <row r="9" customFormat="false" ht="12.75" hidden="false" customHeight="false" outlineLevel="0" collapsed="false">
      <c r="A9" s="28" t="s">
        <v>31</v>
      </c>
      <c r="B9" s="28" t="s">
        <v>32</v>
      </c>
      <c r="C9" s="28"/>
      <c r="D9" s="28"/>
      <c r="E9" s="28"/>
      <c r="F9" s="28"/>
      <c r="G9" s="28"/>
      <c r="H9" s="28"/>
      <c r="I9" s="28"/>
      <c r="J9" s="28" t="s">
        <v>31</v>
      </c>
      <c r="K9" s="28" t="s">
        <v>32</v>
      </c>
      <c r="L9" s="28"/>
      <c r="M9" s="29" t="s">
        <v>33</v>
      </c>
      <c r="N9" s="30" t="s">
        <v>34</v>
      </c>
      <c r="O9" s="30" t="s">
        <v>35</v>
      </c>
      <c r="P9" s="30" t="s">
        <v>36</v>
      </c>
      <c r="Q9" s="30" t="s">
        <v>37</v>
      </c>
      <c r="R9" s="27" t="s">
        <v>38</v>
      </c>
      <c r="S9" s="27" t="s">
        <v>39</v>
      </c>
      <c r="T9" s="26" t="s">
        <v>40</v>
      </c>
      <c r="U9" s="27" t="s">
        <v>41</v>
      </c>
      <c r="V9" s="27" t="s">
        <v>42</v>
      </c>
      <c r="W9" s="27" t="s">
        <v>43</v>
      </c>
      <c r="X9" s="27" t="s">
        <v>44</v>
      </c>
      <c r="Y9" s="27" t="s">
        <v>45</v>
      </c>
      <c r="Z9" s="27" t="s">
        <v>46</v>
      </c>
    </row>
    <row r="10" s="36" customFormat="true" ht="30" hidden="false" customHeight="true" outlineLevel="0" collapsed="false">
      <c r="A10" s="31" t="s">
        <v>86</v>
      </c>
      <c r="B10" s="32" t="s">
        <v>87</v>
      </c>
      <c r="C10" s="31" t="s">
        <v>49</v>
      </c>
      <c r="D10" s="31" t="s">
        <v>50</v>
      </c>
      <c r="E10" s="31" t="s">
        <v>51</v>
      </c>
      <c r="F10" s="32" t="s">
        <v>52</v>
      </c>
      <c r="G10" s="31" t="s">
        <v>88</v>
      </c>
      <c r="H10" s="32" t="s">
        <v>89</v>
      </c>
      <c r="I10" s="31" t="s">
        <v>55</v>
      </c>
      <c r="J10" s="31" t="s">
        <v>56</v>
      </c>
      <c r="K10" s="32" t="s">
        <v>57</v>
      </c>
      <c r="L10" s="31" t="s">
        <v>59</v>
      </c>
      <c r="M10" s="31"/>
      <c r="N10" s="31"/>
      <c r="O10" s="31"/>
      <c r="P10" s="31" t="n">
        <f aca="false">M10+N10-O10</f>
        <v>0</v>
      </c>
      <c r="Q10" s="31"/>
      <c r="R10" s="33" t="n">
        <v>135602</v>
      </c>
      <c r="S10" s="33"/>
      <c r="T10" s="33" t="n">
        <f aca="false">P10-Q10+R10+S10</f>
        <v>135602</v>
      </c>
      <c r="U10" s="33" t="n">
        <v>135414.14</v>
      </c>
      <c r="V10" s="34" t="n">
        <f aca="false">U10/T10</f>
        <v>0.998614622203212</v>
      </c>
      <c r="W10" s="33" t="n">
        <v>135018.32</v>
      </c>
      <c r="X10" s="34" t="n">
        <f aca="false">W10/T10</f>
        <v>0.995695638707394</v>
      </c>
      <c r="Y10" s="33" t="n">
        <v>105082.18</v>
      </c>
      <c r="Z10" s="35" t="n">
        <f aca="false">Y10/T10</f>
        <v>0.774930900724178</v>
      </c>
    </row>
    <row r="11" s="36" customFormat="true" ht="33.75" hidden="false" customHeight="false" outlineLevel="0" collapsed="false">
      <c r="A11" s="31" t="s">
        <v>86</v>
      </c>
      <c r="B11" s="32" t="s">
        <v>87</v>
      </c>
      <c r="C11" s="31" t="s">
        <v>49</v>
      </c>
      <c r="D11" s="31" t="s">
        <v>50</v>
      </c>
      <c r="E11" s="31" t="s">
        <v>51</v>
      </c>
      <c r="F11" s="32" t="s">
        <v>52</v>
      </c>
      <c r="G11" s="31" t="s">
        <v>53</v>
      </c>
      <c r="H11" s="32" t="s">
        <v>54</v>
      </c>
      <c r="I11" s="31" t="s">
        <v>55</v>
      </c>
      <c r="J11" s="31" t="s">
        <v>56</v>
      </c>
      <c r="K11" s="32" t="s">
        <v>57</v>
      </c>
      <c r="L11" s="31" t="s">
        <v>58</v>
      </c>
      <c r="M11" s="31"/>
      <c r="N11" s="31"/>
      <c r="O11" s="31"/>
      <c r="P11" s="31" t="n">
        <f aca="false">M11+N11-O11</f>
        <v>0</v>
      </c>
      <c r="Q11" s="31"/>
      <c r="R11" s="33" t="n">
        <v>3000000</v>
      </c>
      <c r="S11" s="33"/>
      <c r="T11" s="33" t="n">
        <f aca="false">P11-Q11+R11+S11</f>
        <v>3000000</v>
      </c>
      <c r="U11" s="33" t="n">
        <v>500</v>
      </c>
      <c r="V11" s="34" t="n">
        <f aca="false">U11/T11</f>
        <v>0.000166666666666667</v>
      </c>
      <c r="W11" s="33"/>
      <c r="X11" s="34" t="n">
        <f aca="false">W11/T11</f>
        <v>0</v>
      </c>
      <c r="Y11" s="33"/>
      <c r="Z11" s="35" t="n">
        <f aca="false">Y11/T11</f>
        <v>0</v>
      </c>
    </row>
    <row r="12" s="36" customFormat="true" ht="33.75" hidden="false" customHeight="false" outlineLevel="0" collapsed="false">
      <c r="A12" s="31" t="s">
        <v>86</v>
      </c>
      <c r="B12" s="32" t="s">
        <v>87</v>
      </c>
      <c r="C12" s="31" t="s">
        <v>49</v>
      </c>
      <c r="D12" s="31" t="s">
        <v>50</v>
      </c>
      <c r="E12" s="31" t="s">
        <v>51</v>
      </c>
      <c r="F12" s="32" t="s">
        <v>52</v>
      </c>
      <c r="G12" s="31" t="s">
        <v>53</v>
      </c>
      <c r="H12" s="32" t="s">
        <v>54</v>
      </c>
      <c r="I12" s="31" t="s">
        <v>55</v>
      </c>
      <c r="J12" s="31" t="s">
        <v>56</v>
      </c>
      <c r="K12" s="32" t="s">
        <v>57</v>
      </c>
      <c r="L12" s="31" t="s">
        <v>59</v>
      </c>
      <c r="M12" s="31"/>
      <c r="N12" s="31"/>
      <c r="O12" s="31"/>
      <c r="P12" s="31" t="n">
        <f aca="false">M12+N12-O12</f>
        <v>0</v>
      </c>
      <c r="Q12" s="31"/>
      <c r="R12" s="33" t="n">
        <v>75783405</v>
      </c>
      <c r="S12" s="33"/>
      <c r="T12" s="33" t="n">
        <f aca="false">P12-Q12+R12+S12</f>
        <v>75783405</v>
      </c>
      <c r="U12" s="33" t="n">
        <v>42275043.32</v>
      </c>
      <c r="V12" s="34" t="n">
        <f aca="false">U12/T12</f>
        <v>0.557840378378353</v>
      </c>
      <c r="W12" s="33" t="n">
        <v>3969903.73</v>
      </c>
      <c r="X12" s="34" t="n">
        <f aca="false">W12/T12</f>
        <v>0.0523848688245138</v>
      </c>
      <c r="Y12" s="33" t="n">
        <v>3883975.53</v>
      </c>
      <c r="Z12" s="35" t="n">
        <f aca="false">Y12/T12</f>
        <v>0.0512510031714727</v>
      </c>
    </row>
    <row r="13" s="36" customFormat="true" ht="33.75" hidden="false" customHeight="false" outlineLevel="0" collapsed="false">
      <c r="A13" s="31" t="s">
        <v>86</v>
      </c>
      <c r="B13" s="32" t="s">
        <v>87</v>
      </c>
      <c r="C13" s="31" t="s">
        <v>49</v>
      </c>
      <c r="D13" s="31" t="s">
        <v>50</v>
      </c>
      <c r="E13" s="31" t="s">
        <v>51</v>
      </c>
      <c r="F13" s="32" t="s">
        <v>52</v>
      </c>
      <c r="G13" s="31" t="s">
        <v>53</v>
      </c>
      <c r="H13" s="32" t="s">
        <v>54</v>
      </c>
      <c r="I13" s="31" t="s">
        <v>55</v>
      </c>
      <c r="J13" s="31" t="s">
        <v>60</v>
      </c>
      <c r="K13" s="32" t="s">
        <v>61</v>
      </c>
      <c r="L13" s="31" t="s">
        <v>59</v>
      </c>
      <c r="M13" s="31"/>
      <c r="N13" s="31"/>
      <c r="O13" s="31"/>
      <c r="P13" s="31" t="n">
        <f aca="false">M13+N13-O13</f>
        <v>0</v>
      </c>
      <c r="Q13" s="31"/>
      <c r="R13" s="33" t="n">
        <v>14203264</v>
      </c>
      <c r="S13" s="33"/>
      <c r="T13" s="33" t="n">
        <f aca="false">P13-Q13+R13+S13</f>
        <v>14203264</v>
      </c>
      <c r="U13" s="33" t="n">
        <v>11405438.76</v>
      </c>
      <c r="V13" s="34" t="n">
        <f aca="false">U13/T13</f>
        <v>0.80301533225039</v>
      </c>
      <c r="W13" s="37"/>
      <c r="X13" s="34" t="n">
        <f aca="false">U12/T13</f>
        <v>2.97643156671593</v>
      </c>
      <c r="Y13" s="33"/>
      <c r="Z13" s="35" t="n">
        <f aca="false">Y13/T13</f>
        <v>0</v>
      </c>
    </row>
    <row r="14" s="36" customFormat="true" ht="33.75" hidden="false" customHeight="false" outlineLevel="0" collapsed="false">
      <c r="A14" s="31" t="s">
        <v>86</v>
      </c>
      <c r="B14" s="32" t="s">
        <v>87</v>
      </c>
      <c r="C14" s="31" t="s">
        <v>49</v>
      </c>
      <c r="D14" s="31" t="s">
        <v>62</v>
      </c>
      <c r="E14" s="31" t="s">
        <v>51</v>
      </c>
      <c r="F14" s="32" t="s">
        <v>52</v>
      </c>
      <c r="G14" s="31" t="s">
        <v>63</v>
      </c>
      <c r="H14" s="32" t="s">
        <v>64</v>
      </c>
      <c r="I14" s="31" t="s">
        <v>55</v>
      </c>
      <c r="J14" s="31" t="s">
        <v>56</v>
      </c>
      <c r="K14" s="32" t="s">
        <v>57</v>
      </c>
      <c r="L14" s="31" t="s">
        <v>55</v>
      </c>
      <c r="M14" s="31"/>
      <c r="N14" s="31"/>
      <c r="O14" s="31"/>
      <c r="P14" s="31" t="n">
        <f aca="false">M14+N14-O14</f>
        <v>0</v>
      </c>
      <c r="Q14" s="31"/>
      <c r="R14" s="33" t="n">
        <v>516900000</v>
      </c>
      <c r="S14" s="33"/>
      <c r="T14" s="33" t="n">
        <f aca="false">P14-Q14+R14+S14</f>
        <v>516900000</v>
      </c>
      <c r="U14" s="33" t="n">
        <v>483494627.32</v>
      </c>
      <c r="V14" s="34" t="n">
        <f aca="false">U14/T14</f>
        <v>0.935373626078545</v>
      </c>
      <c r="W14" s="33" t="n">
        <v>82998074.17</v>
      </c>
      <c r="X14" s="34" t="n">
        <f aca="false">W14/T14</f>
        <v>0.160568918881795</v>
      </c>
      <c r="Y14" s="33" t="n">
        <v>82278456.74</v>
      </c>
      <c r="Z14" s="35" t="n">
        <f aca="false">Y14/T14</f>
        <v>0.159176739678855</v>
      </c>
    </row>
    <row r="15" s="36" customFormat="true" ht="45" hidden="false" customHeight="false" outlineLevel="0" collapsed="false">
      <c r="A15" s="31" t="s">
        <v>86</v>
      </c>
      <c r="B15" s="32" t="s">
        <v>87</v>
      </c>
      <c r="C15" s="31" t="s">
        <v>49</v>
      </c>
      <c r="D15" s="31" t="s">
        <v>62</v>
      </c>
      <c r="E15" s="31" t="s">
        <v>51</v>
      </c>
      <c r="F15" s="32" t="s">
        <v>52</v>
      </c>
      <c r="G15" s="31" t="s">
        <v>65</v>
      </c>
      <c r="H15" s="32" t="s">
        <v>66</v>
      </c>
      <c r="I15" s="31" t="s">
        <v>55</v>
      </c>
      <c r="J15" s="31" t="s">
        <v>56</v>
      </c>
      <c r="K15" s="32" t="s">
        <v>57</v>
      </c>
      <c r="L15" s="31" t="s">
        <v>59</v>
      </c>
      <c r="M15" s="31"/>
      <c r="N15" s="31"/>
      <c r="O15" s="31"/>
      <c r="P15" s="31" t="n">
        <f aca="false">M15+N15-O15</f>
        <v>0</v>
      </c>
      <c r="Q15" s="31"/>
      <c r="R15" s="33" t="n">
        <v>1104000</v>
      </c>
      <c r="S15" s="33"/>
      <c r="T15" s="33" t="n">
        <f aca="false">P15-Q15+R15+S15</f>
        <v>1104000</v>
      </c>
      <c r="U15" s="33" t="n">
        <v>832000</v>
      </c>
      <c r="V15" s="34" t="n">
        <f aca="false">U15/T15</f>
        <v>0.753623188405797</v>
      </c>
      <c r="W15" s="33" t="n">
        <v>133579.84</v>
      </c>
      <c r="X15" s="34" t="n">
        <f aca="false">W15/T15</f>
        <v>0.120996231884058</v>
      </c>
      <c r="Y15" s="33" t="n">
        <v>133579.84</v>
      </c>
      <c r="Z15" s="35" t="n">
        <f aca="false">Y15/T15</f>
        <v>0.120996231884058</v>
      </c>
    </row>
    <row r="16" s="36" customFormat="true" ht="33.75" hidden="false" customHeight="false" outlineLevel="0" collapsed="false">
      <c r="A16" s="31" t="s">
        <v>86</v>
      </c>
      <c r="B16" s="32" t="s">
        <v>87</v>
      </c>
      <c r="C16" s="31" t="s">
        <v>49</v>
      </c>
      <c r="D16" s="31" t="s">
        <v>62</v>
      </c>
      <c r="E16" s="31" t="s">
        <v>51</v>
      </c>
      <c r="F16" s="32" t="s">
        <v>52</v>
      </c>
      <c r="G16" s="31" t="s">
        <v>67</v>
      </c>
      <c r="H16" s="32" t="s">
        <v>68</v>
      </c>
      <c r="I16" s="31" t="s">
        <v>55</v>
      </c>
      <c r="J16" s="31" t="s">
        <v>56</v>
      </c>
      <c r="K16" s="32" t="s">
        <v>57</v>
      </c>
      <c r="L16" s="31" t="s">
        <v>58</v>
      </c>
      <c r="M16" s="31"/>
      <c r="N16" s="31"/>
      <c r="O16" s="31"/>
      <c r="P16" s="31" t="n">
        <f aca="false">M16+N16-O16</f>
        <v>0</v>
      </c>
      <c r="Q16" s="31"/>
      <c r="R16" s="33" t="n">
        <v>2145000</v>
      </c>
      <c r="S16" s="33"/>
      <c r="T16" s="33" t="n">
        <f aca="false">P16-Q16+R16+S16</f>
        <v>2145000</v>
      </c>
      <c r="U16" s="33"/>
      <c r="V16" s="34" t="n">
        <f aca="false">U16/T16</f>
        <v>0</v>
      </c>
      <c r="W16" s="33"/>
      <c r="X16" s="34" t="n">
        <f aca="false">W16/T16</f>
        <v>0</v>
      </c>
      <c r="Y16" s="33"/>
      <c r="Z16" s="35" t="n">
        <f aca="false">Y16/T16</f>
        <v>0</v>
      </c>
    </row>
    <row r="17" s="36" customFormat="true" ht="56.25" hidden="false" customHeight="false" outlineLevel="0" collapsed="false">
      <c r="A17" s="31" t="s">
        <v>86</v>
      </c>
      <c r="B17" s="32" t="s">
        <v>87</v>
      </c>
      <c r="C17" s="31" t="s">
        <v>49</v>
      </c>
      <c r="D17" s="31" t="s">
        <v>69</v>
      </c>
      <c r="E17" s="31" t="s">
        <v>51</v>
      </c>
      <c r="F17" s="32" t="s">
        <v>52</v>
      </c>
      <c r="G17" s="31" t="s">
        <v>70</v>
      </c>
      <c r="H17" s="32" t="s">
        <v>71</v>
      </c>
      <c r="I17" s="31" t="s">
        <v>72</v>
      </c>
      <c r="J17" s="31" t="s">
        <v>56</v>
      </c>
      <c r="K17" s="32" t="s">
        <v>57</v>
      </c>
      <c r="L17" s="31" t="s">
        <v>59</v>
      </c>
      <c r="M17" s="31"/>
      <c r="N17" s="31"/>
      <c r="O17" s="31"/>
      <c r="P17" s="31" t="n">
        <f aca="false">M17+N17-O17</f>
        <v>0</v>
      </c>
      <c r="Q17" s="31"/>
      <c r="R17" s="33" t="n">
        <v>32925744</v>
      </c>
      <c r="S17" s="33"/>
      <c r="T17" s="33" t="n">
        <f aca="false">P17-Q17+R17+S17</f>
        <v>32925744</v>
      </c>
      <c r="U17" s="33" t="n">
        <v>32890551.46</v>
      </c>
      <c r="V17" s="34" t="n">
        <f aca="false">U17/T17</f>
        <v>0.998931154296772</v>
      </c>
      <c r="W17" s="33" t="n">
        <v>2305284.21</v>
      </c>
      <c r="X17" s="34" t="n">
        <f aca="false">W17/T17</f>
        <v>0.0700146429492983</v>
      </c>
      <c r="Y17" s="33" t="n">
        <v>2304832.19</v>
      </c>
      <c r="Z17" s="35" t="n">
        <f aca="false">Y17/T17</f>
        <v>0.0700009144819932</v>
      </c>
    </row>
    <row r="18" s="36" customFormat="true" ht="45" hidden="false" customHeight="false" outlineLevel="0" collapsed="false">
      <c r="A18" s="31" t="s">
        <v>86</v>
      </c>
      <c r="B18" s="32" t="s">
        <v>87</v>
      </c>
      <c r="C18" s="31" t="s">
        <v>49</v>
      </c>
      <c r="D18" s="31" t="s">
        <v>69</v>
      </c>
      <c r="E18" s="31" t="s">
        <v>51</v>
      </c>
      <c r="F18" s="32" t="s">
        <v>52</v>
      </c>
      <c r="G18" s="31" t="s">
        <v>73</v>
      </c>
      <c r="H18" s="32" t="s">
        <v>74</v>
      </c>
      <c r="I18" s="31" t="s">
        <v>55</v>
      </c>
      <c r="J18" s="31" t="s">
        <v>56</v>
      </c>
      <c r="K18" s="32" t="s">
        <v>57</v>
      </c>
      <c r="L18" s="31" t="s">
        <v>59</v>
      </c>
      <c r="M18" s="31"/>
      <c r="N18" s="31"/>
      <c r="O18" s="31"/>
      <c r="P18" s="31" t="n">
        <f aca="false">M18+N18-O18</f>
        <v>0</v>
      </c>
      <c r="Q18" s="31"/>
      <c r="R18" s="33" t="n">
        <v>26964879</v>
      </c>
      <c r="S18" s="33"/>
      <c r="T18" s="33" t="n">
        <f aca="false">P18-Q18+R18+S18</f>
        <v>26964879</v>
      </c>
      <c r="U18" s="33" t="n">
        <v>25499452.09</v>
      </c>
      <c r="V18" s="34" t="n">
        <f aca="false">U18/T18</f>
        <v>0.945654237499082</v>
      </c>
      <c r="W18" s="33" t="n">
        <v>4186985.22</v>
      </c>
      <c r="X18" s="34" t="n">
        <f aca="false">W18/T18</f>
        <v>0.155275505593776</v>
      </c>
      <c r="Y18" s="33" t="n">
        <v>4186985.22</v>
      </c>
      <c r="Z18" s="35" t="n">
        <f aca="false">Y18/T18</f>
        <v>0.155275505593776</v>
      </c>
    </row>
    <row r="19" s="36" customFormat="true" ht="67.5" hidden="false" customHeight="false" outlineLevel="0" collapsed="false">
      <c r="A19" s="31" t="s">
        <v>86</v>
      </c>
      <c r="B19" s="32" t="s">
        <v>87</v>
      </c>
      <c r="C19" s="31" t="s">
        <v>49</v>
      </c>
      <c r="D19" s="31" t="s">
        <v>75</v>
      </c>
      <c r="E19" s="31" t="s">
        <v>51</v>
      </c>
      <c r="F19" s="32" t="s">
        <v>52</v>
      </c>
      <c r="G19" s="31" t="s">
        <v>76</v>
      </c>
      <c r="H19" s="32" t="s">
        <v>77</v>
      </c>
      <c r="I19" s="31" t="s">
        <v>55</v>
      </c>
      <c r="J19" s="31" t="s">
        <v>56</v>
      </c>
      <c r="K19" s="32" t="s">
        <v>57</v>
      </c>
      <c r="L19" s="31" t="s">
        <v>55</v>
      </c>
      <c r="M19" s="31"/>
      <c r="N19" s="31"/>
      <c r="O19" s="31"/>
      <c r="P19" s="31" t="n">
        <f aca="false">M19+N19-O19</f>
        <v>0</v>
      </c>
      <c r="Q19" s="31"/>
      <c r="R19" s="33" t="n">
        <v>105600000</v>
      </c>
      <c r="S19" s="33"/>
      <c r="T19" s="33" t="n">
        <f aca="false">P19-Q19+R19+S19</f>
        <v>105600000</v>
      </c>
      <c r="U19" s="33" t="n">
        <v>97783124</v>
      </c>
      <c r="V19" s="34" t="n">
        <f aca="false">U19/T19</f>
        <v>0.925976553030303</v>
      </c>
      <c r="W19" s="33" t="n">
        <v>11903896.24</v>
      </c>
      <c r="X19" s="34" t="n">
        <f aca="false">W19/T19</f>
        <v>0.112726290151515</v>
      </c>
      <c r="Y19" s="33" t="n">
        <v>11891101.94</v>
      </c>
      <c r="Z19" s="35" t="n">
        <f aca="false">Y19/T19</f>
        <v>0.112605132007576</v>
      </c>
    </row>
    <row r="20" s="36" customFormat="true" ht="33.75" hidden="false" customHeight="false" outlineLevel="0" collapsed="false">
      <c r="A20" s="31" t="s">
        <v>86</v>
      </c>
      <c r="B20" s="32" t="s">
        <v>87</v>
      </c>
      <c r="C20" s="31" t="s">
        <v>78</v>
      </c>
      <c r="D20" s="31" t="s">
        <v>79</v>
      </c>
      <c r="E20" s="31" t="s">
        <v>51</v>
      </c>
      <c r="F20" s="32" t="s">
        <v>52</v>
      </c>
      <c r="G20" s="31" t="s">
        <v>80</v>
      </c>
      <c r="H20" s="32" t="s">
        <v>81</v>
      </c>
      <c r="I20" s="31" t="s">
        <v>72</v>
      </c>
      <c r="J20" s="31" t="s">
        <v>82</v>
      </c>
      <c r="K20" s="32" t="s">
        <v>83</v>
      </c>
      <c r="L20" s="31" t="s">
        <v>55</v>
      </c>
      <c r="M20" s="31"/>
      <c r="N20" s="31"/>
      <c r="O20" s="31"/>
      <c r="P20" s="31" t="n">
        <f aca="false">M20+N20-O20</f>
        <v>0</v>
      </c>
      <c r="Q20" s="31"/>
      <c r="R20" s="33" t="n">
        <v>129788824.84</v>
      </c>
      <c r="S20" s="33"/>
      <c r="T20" s="33" t="n">
        <f aca="false">P20-Q20+R20+S20</f>
        <v>129788824.84</v>
      </c>
      <c r="U20" s="33" t="n">
        <v>127888358.23</v>
      </c>
      <c r="V20" s="34" t="n">
        <f aca="false">U20/T20</f>
        <v>0.985357240021683</v>
      </c>
      <c r="W20" s="33" t="n">
        <v>26057201.65</v>
      </c>
      <c r="X20" s="34" t="n">
        <f aca="false">W20/T20</f>
        <v>0.200766142093686</v>
      </c>
      <c r="Y20" s="33" t="n">
        <v>26057201.65</v>
      </c>
      <c r="Z20" s="35" t="n">
        <f aca="false">Y20/T20</f>
        <v>0.200766142093686</v>
      </c>
    </row>
    <row r="21" s="36" customFormat="true" ht="33.75" hidden="false" customHeight="false" outlineLevel="0" collapsed="false">
      <c r="A21" s="31" t="s">
        <v>47</v>
      </c>
      <c r="B21" s="32" t="s">
        <v>48</v>
      </c>
      <c r="C21" s="31" t="s">
        <v>49</v>
      </c>
      <c r="D21" s="31" t="s">
        <v>50</v>
      </c>
      <c r="E21" s="31" t="s">
        <v>51</v>
      </c>
      <c r="F21" s="32" t="s">
        <v>52</v>
      </c>
      <c r="G21" s="31" t="s">
        <v>53</v>
      </c>
      <c r="H21" s="32" t="s">
        <v>54</v>
      </c>
      <c r="I21" s="31" t="s">
        <v>55</v>
      </c>
      <c r="J21" s="31" t="s">
        <v>56</v>
      </c>
      <c r="K21" s="32" t="s">
        <v>57</v>
      </c>
      <c r="L21" s="31" t="s">
        <v>59</v>
      </c>
      <c r="M21" s="31"/>
      <c r="N21" s="31"/>
      <c r="O21" s="31"/>
      <c r="P21" s="31" t="n">
        <f aca="false">M21+N21-O21</f>
        <v>0</v>
      </c>
      <c r="Q21" s="31"/>
      <c r="R21" s="33" t="n">
        <v>118666.28</v>
      </c>
      <c r="S21" s="33"/>
      <c r="T21" s="33" t="n">
        <f aca="false">P21-Q21+R21+S21</f>
        <v>118666.28</v>
      </c>
      <c r="U21" s="33" t="n">
        <v>92131.12</v>
      </c>
      <c r="V21" s="34" t="n">
        <f aca="false">U21/T21</f>
        <v>0.776388372501438</v>
      </c>
      <c r="W21" s="33" t="n">
        <v>32889.99</v>
      </c>
      <c r="X21" s="34" t="n">
        <f aca="false">W21/T21</f>
        <v>0.277163740196457</v>
      </c>
      <c r="Y21" s="33" t="n">
        <v>32889.99</v>
      </c>
      <c r="Z21" s="35" t="n">
        <f aca="false">Y21/T21</f>
        <v>0.277163740196457</v>
      </c>
    </row>
    <row r="22" s="36" customFormat="true" ht="56.25" hidden="false" customHeight="false" outlineLevel="0" collapsed="false">
      <c r="A22" s="31" t="s">
        <v>47</v>
      </c>
      <c r="B22" s="32" t="s">
        <v>48</v>
      </c>
      <c r="C22" s="31" t="s">
        <v>49</v>
      </c>
      <c r="D22" s="31" t="s">
        <v>69</v>
      </c>
      <c r="E22" s="31" t="s">
        <v>51</v>
      </c>
      <c r="F22" s="32" t="s">
        <v>52</v>
      </c>
      <c r="G22" s="31" t="s">
        <v>70</v>
      </c>
      <c r="H22" s="32" t="s">
        <v>71</v>
      </c>
      <c r="I22" s="31" t="s">
        <v>72</v>
      </c>
      <c r="J22" s="31" t="s">
        <v>56</v>
      </c>
      <c r="K22" s="32" t="s">
        <v>57</v>
      </c>
      <c r="L22" s="31" t="s">
        <v>59</v>
      </c>
      <c r="M22" s="31"/>
      <c r="N22" s="31"/>
      <c r="O22" s="31"/>
      <c r="P22" s="31" t="n">
        <f aca="false">M22+N22-O22</f>
        <v>0</v>
      </c>
      <c r="Q22" s="31"/>
      <c r="R22" s="33" t="n">
        <v>5763620</v>
      </c>
      <c r="S22" s="33"/>
      <c r="T22" s="33" t="n">
        <f aca="false">P22-Q22+R22+S22</f>
        <v>5763620</v>
      </c>
      <c r="U22" s="33" t="n">
        <v>5763620</v>
      </c>
      <c r="V22" s="34" t="n">
        <f aca="false">U22/T22</f>
        <v>1</v>
      </c>
      <c r="W22" s="33" t="n">
        <v>71047.33</v>
      </c>
      <c r="X22" s="34" t="n">
        <f aca="false">U22/T22</f>
        <v>1</v>
      </c>
      <c r="Y22" s="33" t="n">
        <v>71047.33</v>
      </c>
      <c r="Z22" s="35" t="n">
        <f aca="false">Y22/T22</f>
        <v>0.0123268588144257</v>
      </c>
    </row>
    <row r="23" s="36" customFormat="true" ht="56.25" hidden="false" customHeight="false" outlineLevel="0" collapsed="false">
      <c r="A23" s="31" t="n">
        <v>33201</v>
      </c>
      <c r="B23" s="32" t="s">
        <v>90</v>
      </c>
      <c r="C23" s="31" t="s">
        <v>91</v>
      </c>
      <c r="D23" s="31" t="s">
        <v>75</v>
      </c>
      <c r="E23" s="31" t="s">
        <v>92</v>
      </c>
      <c r="F23" s="32" t="s">
        <v>93</v>
      </c>
      <c r="G23" s="31" t="s">
        <v>94</v>
      </c>
      <c r="H23" s="32" t="s">
        <v>95</v>
      </c>
      <c r="I23" s="31" t="s">
        <v>72</v>
      </c>
      <c r="J23" s="31" t="s">
        <v>56</v>
      </c>
      <c r="K23" s="32" t="s">
        <v>57</v>
      </c>
      <c r="L23" s="31" t="n">
        <v>3</v>
      </c>
      <c r="M23" s="31"/>
      <c r="N23" s="31"/>
      <c r="O23" s="31"/>
      <c r="P23" s="31" t="n">
        <f aca="false">M23+N23-O23</f>
        <v>0</v>
      </c>
      <c r="Q23" s="31"/>
      <c r="R23" s="33" t="n">
        <v>1608726</v>
      </c>
      <c r="S23" s="33"/>
      <c r="T23" s="33" t="n">
        <f aca="false">P23-Q23+R23+S23</f>
        <v>1608726</v>
      </c>
      <c r="U23" s="33" t="n">
        <v>1608687.4</v>
      </c>
      <c r="V23" s="34" t="n">
        <f aca="false">U23/T23</f>
        <v>0.999976005858052</v>
      </c>
      <c r="W23" s="33" t="n">
        <v>1608591.35</v>
      </c>
      <c r="X23" s="34" t="n">
        <f aca="false">W23/T23</f>
        <v>0.999916300227634</v>
      </c>
      <c r="Y23" s="38" t="n">
        <v>1276523.52</v>
      </c>
      <c r="Z23" s="35" t="n">
        <f aca="false">Y23/T23</f>
        <v>0.793499651276849</v>
      </c>
    </row>
    <row r="24" s="36" customFormat="true" ht="56.25" hidden="false" customHeight="false" outlineLevel="0" collapsed="false">
      <c r="A24" s="31" t="s">
        <v>96</v>
      </c>
      <c r="B24" s="32" t="s">
        <v>90</v>
      </c>
      <c r="C24" s="31" t="s">
        <v>91</v>
      </c>
      <c r="D24" s="31" t="s">
        <v>75</v>
      </c>
      <c r="E24" s="31" t="s">
        <v>92</v>
      </c>
      <c r="F24" s="32" t="s">
        <v>93</v>
      </c>
      <c r="G24" s="31" t="s">
        <v>94</v>
      </c>
      <c r="H24" s="32" t="s">
        <v>95</v>
      </c>
      <c r="I24" s="31" t="s">
        <v>72</v>
      </c>
      <c r="J24" s="31" t="s">
        <v>56</v>
      </c>
      <c r="K24" s="32" t="s">
        <v>57</v>
      </c>
      <c r="L24" s="31" t="s">
        <v>59</v>
      </c>
      <c r="M24" s="31"/>
      <c r="N24" s="31"/>
      <c r="O24" s="31"/>
      <c r="P24" s="31" t="n">
        <f aca="false">M24+N24-O24</f>
        <v>0</v>
      </c>
      <c r="Q24" s="31"/>
      <c r="R24" s="33" t="n">
        <v>0</v>
      </c>
      <c r="S24" s="33"/>
      <c r="T24" s="33" t="n">
        <f aca="false">P24-Q24+R24+S24</f>
        <v>0</v>
      </c>
      <c r="U24" s="33" t="n">
        <v>0</v>
      </c>
      <c r="V24" s="34" t="e">
        <f aca="false">U24/T24</f>
        <v>#DIV/0!</v>
      </c>
      <c r="W24" s="33" t="n">
        <v>0</v>
      </c>
      <c r="X24" s="34" t="e">
        <f aca="false">W24/T24</f>
        <v>#DIV/0!</v>
      </c>
      <c r="Y24" s="38" t="n">
        <v>0</v>
      </c>
      <c r="Z24" s="35" t="e">
        <f aca="false">Y24/T24</f>
        <v>#DIV/0!</v>
      </c>
    </row>
    <row r="25" customFormat="false" ht="12.75" hidden="false" customHeight="false" outlineLevel="0" collapsed="false">
      <c r="A25" s="39" t="s">
        <v>84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40" t="n">
        <f aca="false">SUM(R10:R24)</f>
        <v>916041731.12</v>
      </c>
      <c r="S25" s="40" t="n">
        <f aca="false">SUM(S10:S24)</f>
        <v>0</v>
      </c>
      <c r="T25" s="40" t="n">
        <f aca="false">SUM(T10:T24)</f>
        <v>916041731.12</v>
      </c>
      <c r="U25" s="40" t="n">
        <f aca="false">SUM(U10:U24)</f>
        <v>829668947.84</v>
      </c>
      <c r="V25" s="40"/>
      <c r="W25" s="40" t="n">
        <f aca="false">SUM(W10:W24)</f>
        <v>133402472.05</v>
      </c>
      <c r="X25" s="40"/>
      <c r="Y25" s="40" t="n">
        <f aca="false">SUM(Y10:Y24)</f>
        <v>132221676.13</v>
      </c>
      <c r="Z25" s="41"/>
    </row>
    <row r="27" customFormat="false" ht="12.75" hidden="false" customHeight="false" outlineLevel="0" collapsed="false">
      <c r="U27" s="42"/>
    </row>
    <row r="29" customFormat="false" ht="12.75" hidden="false" customHeight="false" outlineLevel="0" collapsed="false">
      <c r="R29" s="43"/>
      <c r="S29" s="43"/>
      <c r="T29" s="43"/>
      <c r="U29" s="43"/>
      <c r="V29" s="43"/>
      <c r="W29" s="43"/>
      <c r="X29" s="43"/>
      <c r="Y29" s="43"/>
    </row>
    <row r="31" customFormat="false" ht="12.75" hidden="false" customHeight="false" outlineLevel="0" collapsed="false">
      <c r="U31" s="43"/>
    </row>
    <row r="32" customFormat="false" ht="12.75" hidden="false" customHeight="false" outlineLevel="0" collapsed="false">
      <c r="U32" s="43"/>
    </row>
  </sheetData>
  <mergeCells count="18">
    <mergeCell ref="A6:Z6"/>
    <mergeCell ref="A7:L7"/>
    <mergeCell ref="M7:M8"/>
    <mergeCell ref="N7:O7"/>
    <mergeCell ref="P7:P8"/>
    <mergeCell ref="Q7:Q8"/>
    <mergeCell ref="R7:S7"/>
    <mergeCell ref="T7:T8"/>
    <mergeCell ref="U7:Z7"/>
    <mergeCell ref="A8:B8"/>
    <mergeCell ref="C8:C9"/>
    <mergeCell ref="D8:D9"/>
    <mergeCell ref="E8:F9"/>
    <mergeCell ref="G8:H9"/>
    <mergeCell ref="I8:I9"/>
    <mergeCell ref="J8:K8"/>
    <mergeCell ref="L8:L9"/>
    <mergeCell ref="A25:L25"/>
  </mergeCells>
  <printOptions headings="false" gridLines="false" gridLinesSet="true" horizontalCentered="true" verticalCentered="false"/>
  <pageMargins left="0.196527777777778" right="0.196527777777778" top="0.39375" bottom="0.196527777777778" header="0.511811023622047" footer="0.511811023622047"/>
  <pageSetup paperSize="9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LibreOffice/7.4.2.3$Windows_X86_64 LibreOffice_project/382eef1f22670f7f4118c8c2dd222ec7ad009daf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2023-03-10T17:40:03Z</dcterms:created>
  <dc:creator>Cristiane De Figueiredo Gomes</dc:creator>
  <dc:description/>
  <dc:language>pt-BR</dc:language>
  <cp:lastModifiedBy>Justiça Federal de 1º Grau em MG</cp:lastModifiedBy>
  <cp:lastPrinted>2023-03-10T22:39:15Z</cp:lastPrinted>
  <dcterms:modified xsi:type="dcterms:W3CDTF">2023-03-20T10:52:49Z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