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00" windowHeight="13740" tabRatio="706" activeTab="0"/>
  </bookViews>
  <sheets>
    <sheet name="ANEXO I - TAB 1" sheetId="1" r:id="rId1"/>
    <sheet name="ANEXO II - TAB 1" sheetId="2" r:id="rId2"/>
    <sheet name="ANEXO II - TAB 2" sheetId="3" r:id="rId3"/>
    <sheet name="ANEXO III - TAB 1_CONSOLIDADO" sheetId="4" r:id="rId4"/>
    <sheet name="ANEXO IV - TAB 1" sheetId="5" r:id="rId5"/>
    <sheet name="ANEXO IV-c_CONSOLIDADO" sheetId="6" r:id="rId6"/>
    <sheet name="ANEXO V - TAB 1" sheetId="7" r:id="rId7"/>
    <sheet name="ANEXO VI - TAB 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reencher_1">#N/A</definedName>
    <definedName name="_preencher_2">#N/A</definedName>
    <definedName name="ano_de_referencia" localSheetId="0">'[8]CNJ'!$D$57</definedName>
    <definedName name="ano_de_referencia" localSheetId="1">'[7]config'!$B$4</definedName>
    <definedName name="ano_de_referencia" localSheetId="2">'[6]config'!$B$4</definedName>
    <definedName name="ano_de_referencia" localSheetId="3">'[4]CNJ'!$D$26</definedName>
    <definedName name="ano_de_referencia" localSheetId="4">'[3]config'!$B$4</definedName>
    <definedName name="ano_de_referencia" localSheetId="6">'[2]config'!$D$3</definedName>
    <definedName name="ano_de_referencia">'[1]config'!$B$4</definedName>
    <definedName name="_xlnm.Print_Area" localSheetId="2">#N/A</definedName>
    <definedName name="_xlnm.Print_Area" localSheetId="7">#N/A</definedName>
    <definedName name="data_de_publicacao" localSheetId="0">'[8]CNJ'!$D$58</definedName>
    <definedName name="data_de_publicacao" localSheetId="1">'[7]config'!$B$5</definedName>
    <definedName name="data_de_publicacao" localSheetId="2">'[6]config'!$B$5</definedName>
    <definedName name="data_de_publicacao" localSheetId="3">'[4]CNJ'!$D$27</definedName>
    <definedName name="data_de_publicacao">'[3]config'!$B$5</definedName>
    <definedName name="FCs_SJPR">'[5]SJPR sem CPFs'!$D$9</definedName>
    <definedName name="FCs_SJRS">'[5]SJRS sem CPFs'!$D$9</definedName>
    <definedName name="FCs_SJSC">'[5]SJSC sem CPFs'!$D$9</definedName>
    <definedName name="FCs_TRF4">'[5]TRF sem CPFs'!$D$9</definedName>
    <definedName name="mes_de_ref_com_2_digitos" localSheetId="0">'[8]CNJ'!$D$60</definedName>
    <definedName name="mes_de_ref_com_2_digitos" localSheetId="1">'[7]config'!$B$7</definedName>
    <definedName name="mes_de_ref_com_2_digitos" localSheetId="2">'[6]config'!$B$7</definedName>
    <definedName name="mes_de_ref_com_2_digitos" localSheetId="3">'[4]CNJ'!$D$29</definedName>
    <definedName name="mes_de_ref_com_2_digitos" localSheetId="4">'[3]config'!$B$7</definedName>
    <definedName name="mes_de_ref_com_2_digitos" localSheetId="6">'[2]config'!$D$6</definedName>
    <definedName name="mes_de_ref_com_2_digitos">'[1]config'!$B$7</definedName>
    <definedName name="mes_de_ref_com_3_letras" localSheetId="0">'[8]CNJ'!$D$64</definedName>
    <definedName name="mes_de_ref_com_3_letras" localSheetId="1">'[7]config'!$B$11</definedName>
    <definedName name="mes_de_ref_com_3_letras" localSheetId="2">'[6]config'!$B$11</definedName>
    <definedName name="mes_de_ref_com_3_letras" localSheetId="3">'[4]CNJ'!$D$33</definedName>
    <definedName name="mes_de_ref_com_3_letras" localSheetId="4">'[3]config'!$B$11</definedName>
    <definedName name="mes_de_ref_com_3_letras">'[1]config'!$B$11</definedName>
    <definedName name="mes_de_referencia" localSheetId="0">'[8]CNJ'!$D$56</definedName>
    <definedName name="mes_de_referencia" localSheetId="1">'[7]config'!$B$3</definedName>
    <definedName name="mes_de_referencia" localSheetId="2">'[6]config'!$B$3</definedName>
    <definedName name="mes_de_referencia" localSheetId="3">'[4]CNJ'!$D$25</definedName>
    <definedName name="mes_de_referencia" localSheetId="4">'[3]config'!$B$3</definedName>
    <definedName name="mes_de_referencia" localSheetId="6">'[2]config'!$D$2</definedName>
    <definedName name="mes_de_referencia">'[1]config'!$B$3</definedName>
    <definedName name="mes_e_ano_de_referencia" localSheetId="0">'[8]CNJ'!$D$59</definedName>
    <definedName name="mes_e_ano_de_referencia" localSheetId="1">'[7]config'!$B$6</definedName>
    <definedName name="mes_e_ano_de_referencia" localSheetId="2">'[6]config'!$B$6</definedName>
    <definedName name="mes_e_ano_de_referencia" localSheetId="3">'[4]CNJ'!$D$28</definedName>
    <definedName name="mes_e_ano_de_referencia" localSheetId="4">'[3]config'!$B$6</definedName>
    <definedName name="mes_e_ano_de_referencia">'[1]config'!$B$6</definedName>
    <definedName name="mes_seguinte_com_2_digitos" localSheetId="0">'[8]CNJ'!$D$61</definedName>
    <definedName name="mes_seguinte_com_2_digitos" localSheetId="1">'[7]config'!$B$8</definedName>
    <definedName name="mes_seguinte_com_2_digitos" localSheetId="2">'[6]config'!$B$8</definedName>
    <definedName name="mes_seguinte_com_2_digitos" localSheetId="3">'[4]CNJ'!$D$30</definedName>
    <definedName name="mes_seguinte_com_2_digitos" localSheetId="4">'[3]config'!$B$8</definedName>
    <definedName name="mes_seguinte_com_2_digitos" localSheetId="6">'[2]config'!$D$7</definedName>
    <definedName name="mes_seguinte_com_2_digitos">'[1]config'!$B$8</definedName>
    <definedName name="soma_SJPR">'[5]SJPR sem CPFs'!$A$9</definedName>
    <definedName name="soma_SJRS">'[5]SJRS sem CPFs'!$A$9</definedName>
    <definedName name="soma_SJSC">'[5]SJSC sem CPFs'!$A$9</definedName>
    <definedName name="soma_TRF4">'[5]TRF sem CPFs'!$A$9</definedName>
    <definedName name="vigencia" localSheetId="2">'[6]TRF4 e Seções'!$C$5</definedName>
    <definedName name="vigencia">'[3]TRF4 e Seções'!$C$5</definedName>
  </definedNames>
  <calcPr fullCalcOnLoad="1"/>
</workbook>
</file>

<file path=xl/sharedStrings.xml><?xml version="1.0" encoding="utf-8"?>
<sst xmlns="http://schemas.openxmlformats.org/spreadsheetml/2006/main" count="276" uniqueCount="171">
  <si>
    <t>ANEXO VI - QUANTITATIVO DE BENEFICIÁRIOS E DEPENDENTES E VALORES PER CAPITA DE BENEFÍCIOS ASSISTENCIAIS</t>
  </si>
  <si>
    <t>TABELA 1 - PODERES LEGISLATIVO E JUDICIÁRIO - DPU - MPU - EMPRESAS ESTATAIS DEPENDENTES DA UNIÃO</t>
  </si>
  <si>
    <t>POSIÇÃO: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</si>
  <si>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</si>
  <si>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</si>
  <si>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</si>
  <si>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</si>
  <si>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</si>
  <si>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</si>
  <si>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</si>
  <si>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</si>
  <si>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</si>
  <si>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</si>
  <si>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</si>
  <si>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</si>
  <si>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12101</t>
  </si>
  <si>
    <t>OBSERVAÇÕES:</t>
  </si>
  <si>
    <t>a) Descrição do ato legal que define os valores unitários (per capta) dos benefícios assistenciais: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</si>
  <si>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</si>
  <si>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</si>
  <si>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</si>
  <si>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</si>
  <si>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</si>
  <si>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 *</t>
  </si>
  <si>
    <t>EXAMES PERIÓDICOS</t>
  </si>
  <si>
    <t>ASSISTÊNCIA MÉDICA E ODONTOLÓGICA - PARTICIPAÇÃO UNIÃO</t>
  </si>
  <si>
    <t>ANEXO V - QUANTITATIVO FÍSICO DE PESSOAL CONTRATADO TEMPORARIAMENTE</t>
  </si>
  <si>
    <t>TABELA 1 - PODERES EXECUTIVO, LEGISLATIVO E JUDICIÁRIO - DPU - MPU - EMPRESAS ESTATAIS DEPENDENTES DA UNIÃO</t>
  </si>
  <si>
    <t>ESPECIFICAÇÃO DA NATUREZA DA DESPESA</t>
  </si>
  <si>
    <t>Pessoal contratado  por tempo determinado que visa à substituição de servidores públicos 
(Classificável como Grupo de Natureza de Despesa - GND "1 - Pessoal e Encargos Sociais"). Art 18, § 1º LRF</t>
  </si>
  <si>
    <t>-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</si>
  <si>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</si>
  <si>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</si>
  <si>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DRH e Núcleos de Gestão Funcional</t>
  </si>
  <si>
    <t>ANEXO IV - REMUNERAÇÃO DO CARGO EM COMISSÃO E FUNÇÃO DE CONFIANÇA</t>
  </si>
  <si>
    <t>VIGÊNCIA</t>
  </si>
  <si>
    <t>DENOMINAÇÃO / NÍVEL</t>
  </si>
  <si>
    <t>PARCELAS</t>
  </si>
  <si>
    <t>VALOR BÁSICO/
UNITÁRIO</t>
  </si>
  <si>
    <t>VALOR DA OPÇÃO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</si>
  <si>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</si>
  <si>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</si>
  <si>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</si>
  <si>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</si>
  <si>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</si>
  <si>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</si>
  <si>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</si>
  <si>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</si>
  <si>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</si>
  <si>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</si>
  <si>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ANEXO III - QUANTITATIVO DE CARGO EM COMISSÃO E FUNÇÃO DE CONFIANÇA</t>
  </si>
  <si>
    <t>OCUPADO</t>
  </si>
  <si>
    <t>VAGO</t>
  </si>
  <si>
    <t>COM VÍNCULO</t>
  </si>
  <si>
    <t>SEM VÍNCULO</t>
  </si>
  <si>
    <t>SUBTOTAL</t>
  </si>
  <si>
    <t>COM OPÇÃO</t>
  </si>
  <si>
    <t>SEM OPÇÃO</t>
  </si>
  <si>
    <t>ANEXO II - REMUNERAÇÃO/SUBSÍDIO DE CARGO EFETIVO/POSTO/GRADUAÇÃO</t>
  </si>
  <si>
    <t>TABELA 2 - MEMBROS DOS PODERES LEGISLATIVO E JUDICIÁRIO - DPU - MPU</t>
  </si>
  <si>
    <t>VIGÊNCIA:</t>
  </si>
  <si>
    <t>DADOS DO CARGO</t>
  </si>
  <si>
    <t>SUBSÍDIO</t>
  </si>
  <si>
    <t>ATIVO</t>
  </si>
  <si>
    <t>INATIVO</t>
  </si>
  <si>
    <t>DESEMBARGADOR</t>
  </si>
  <si>
    <t>JUIZ FEDERAL</t>
  </si>
  <si>
    <t>JUIZ SUBSTITUTO</t>
  </si>
  <si>
    <t>Lei nº 13.091/2015</t>
  </si>
  <si>
    <t>Lei nº 11.143/2005</t>
  </si>
  <si>
    <t>ANEXO III - REMUNERAÇÃO/SUBSÍDIO DE CARGO EFETIVO/POSTO/GRADUAÇÃO</t>
  </si>
  <si>
    <t>VENCIMENTO BÁSICO</t>
  </si>
  <si>
    <t>GRATIFICAÇÕES E SIMILARES</t>
  </si>
  <si>
    <t>CARREIRA</t>
  </si>
  <si>
    <t>NÍVEL ESCOLAR</t>
  </si>
  <si>
    <t>CLASSE</t>
  </si>
  <si>
    <t xml:space="preserve">PADRÃO
</t>
  </si>
  <si>
    <t>PARCELAS BÁSICAS</t>
  </si>
  <si>
    <t>PARCELAS VARIÁVEIS</t>
  </si>
  <si>
    <t>GAJ                    122%</t>
  </si>
  <si>
    <t>VPI</t>
  </si>
  <si>
    <t xml:space="preserve">ADICIONAL DE QUALIFICAÇÃO          </t>
  </si>
  <si>
    <t xml:space="preserve">GAE                35% VB  </t>
  </si>
  <si>
    <t xml:space="preserve">GAS                35% VB  </t>
  </si>
  <si>
    <t>ATIVO/                        INATIVO</t>
  </si>
  <si>
    <t>AÇÕES DE TREINAMENTO</t>
  </si>
  <si>
    <t>GRADUAÇÃO</t>
  </si>
  <si>
    <t>ESPECIALI-ZAÇÃO</t>
  </si>
  <si>
    <t>MESTRADO</t>
  </si>
  <si>
    <t>DOUTORADO</t>
  </si>
  <si>
    <t>1%                120 HS</t>
  </si>
  <si>
    <t>2%                240 HS</t>
  </si>
  <si>
    <t>3%                  360 HS</t>
  </si>
  <si>
    <t>7.5%</t>
  </si>
  <si>
    <t>ANALISTA JUDICIÁRIO</t>
  </si>
  <si>
    <t>SUPERIOR</t>
  </si>
  <si>
    <t>C</t>
  </si>
  <si>
    <t>B</t>
  </si>
  <si>
    <t>A</t>
  </si>
  <si>
    <t>TECNICO JUDICIÁRIO</t>
  </si>
  <si>
    <t>NÍVEL MÉDIO</t>
  </si>
  <si>
    <t>AUXILIAR JUDICIÁRIO</t>
  </si>
  <si>
    <t>NÍVEL FUNDAMENTAL</t>
  </si>
  <si>
    <t>Fonte: Secretaria de Gestão de Pessoas</t>
  </si>
  <si>
    <t>a) Lei 13.317/2016 - Aumento do valor do vencimento básico e do percentual da GAJ (5ª parcela);</t>
  </si>
  <si>
    <t>ANEXO I - QUANTITATIVO FÍSICO DE PESSOAL</t>
  </si>
  <si>
    <t>INATIVOS</t>
  </si>
  <si>
    <t>OCUPADOS</t>
  </si>
  <si>
    <t>VAGOS</t>
  </si>
  <si>
    <t>INSTITUIDOR DE PENSÃO</t>
  </si>
  <si>
    <t>TOTAL GERAL</t>
  </si>
  <si>
    <t>BENEFICÍARIO 
DE PENSÃO</t>
  </si>
  <si>
    <t>APOSENTADO</t>
  </si>
  <si>
    <t>PADRÃO/
NÍVEL/
REFERÊNCIA</t>
  </si>
  <si>
    <t>ESTÁVEIS</t>
  </si>
  <si>
    <t>NÃO ESTÁVEIS</t>
  </si>
  <si>
    <t>Total</t>
  </si>
  <si>
    <t>Denominação /
Nível</t>
  </si>
  <si>
    <t>OCUPADOS POR SERVIDORES COM VÍNCULO EFETIVO</t>
  </si>
  <si>
    <t>OCUPADOS POR SERVIDORES SEM VÍNCULO 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</si>
  <si>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</si>
  <si>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</si>
  <si>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</si>
  <si>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</si>
  <si>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</si>
  <si>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</si>
  <si>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</si>
  <si>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</si>
  <si>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</si>
  <si>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</si>
  <si>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</si>
  <si>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</si>
  <si>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</si>
  <si>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</si>
  <si>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</si>
  <si>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</si>
  <si>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</si>
  <si>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</si>
  <si>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</si>
  <si>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</si>
  <si>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</si>
  <si>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</si>
  <si>
    <t>Impacto orçamentário sobre os Cargos em Comissão (multiplicar o valor da retribuição ao titular da CJ x Quantidade de CJ) - Em R$ 1,00</t>
  </si>
  <si>
    <t>Impacto Total</t>
  </si>
  <si>
    <t>Valor Paradigma (calculado nos termos do artigo 1º, § 2º da Resolução CJF 761, de 26 de abril de 2022) ==&gt;</t>
  </si>
  <si>
    <t>Origem funcional dos ocupantes de cargos em comissão e funções de confiança.</t>
  </si>
  <si>
    <t>Impacto orçamentário para fins dos artigos1º, § 2º e 2º, §3º da Resolução CJF 761, de 26 de abril de 2022</t>
  </si>
  <si>
    <t>ANEXO IV - CARGOS EM COMISSÃO E FUNÇÕES DE CONFIANÇA</t>
  </si>
  <si>
    <t>Origem funcional dos ocupantes e impacto orçamentário para fins dos artigos1º, § 2º e 2º, §3º da Resolução CJF 761, de 26 de abril de 2022</t>
  </si>
  <si>
    <t>PODER/ÓRGÃO/UNIDADE: Tribunal e Seção Judiciária da 6ª Região</t>
  </si>
  <si>
    <t>DEZEMBRO/2023</t>
  </si>
  <si>
    <t>Fonte: Folha de Pagamento do TRF da 6ª Região</t>
  </si>
  <si>
    <t>12107</t>
  </si>
  <si>
    <t>Tribunal Regional Federal da 6ª Região</t>
  </si>
  <si>
    <t>Seções Judiciárias da 6ª Região</t>
  </si>
  <si>
    <t>PODER/ÓRGÃO/UNIDADE: Judiciário/Tribunal e Seção Judiciária da 6ª Região/Seção de Cadastro de Pessoal - SECAP/SUCPA/SECGP</t>
  </si>
  <si>
    <t>Fonte: Sistema Oracle/SARH</t>
  </si>
  <si>
    <t>PODER/ÓRGÃO/UNIDADE: Judiciário/Tribunal e Seção Judiciária da 6ª Região</t>
  </si>
  <si>
    <t>POSIÇÃO: DEZEMBRO/2023</t>
  </si>
  <si>
    <t>Fonte: -</t>
  </si>
  <si>
    <t>PODER/ÓRGÃO: Judiciário/Tribunal e Seção Judiciária da 6ª Região</t>
  </si>
  <si>
    <t>Fonte: Relatórios Informatizados da Secretaria de Gestão de Pesssoas (SECGP/TRF6).</t>
  </si>
  <si>
    <t>Portaria Conjunta CNJ n.1, de 1/2/2023</t>
  </si>
  <si>
    <t>Resolução/CJF n. 004, de 14/03/2008</t>
  </si>
  <si>
    <t>Resolução do CNJ 207/2015 alterada pela Res. CNJ N.388/2020</t>
  </si>
  <si>
    <t xml:space="preserve">Portaria CJF N. 734, de 19/12/2022 </t>
  </si>
  <si>
    <t>b) Nesta publicação foram acrescidas metas físicas relativas a ressarcimento de pessoal requisitado, como se segue:</t>
  </si>
  <si>
    <r>
      <t xml:space="preserve"> - AUXÍLIO-ALIMENTAÇÃO</t>
    </r>
    <r>
      <rPr>
        <vertAlign val="superscript"/>
        <sz val="10"/>
        <rFont val="Times New Roman"/>
        <family val="1"/>
      </rPr>
      <t>1 (SJMG)</t>
    </r>
    <r>
      <rPr>
        <sz val="10"/>
        <rFont val="Times New Roman"/>
        <family val="1"/>
      </rPr>
      <t xml:space="preserve"> - pessoal cedido CRMMG (2), MGI MINAS (1), DTDF (1).</t>
    </r>
  </si>
  <si>
    <r>
      <t xml:space="preserve"> - AUXÍLIO-ALIMENTAÇÃO</t>
    </r>
    <r>
      <rPr>
        <vertAlign val="superscript"/>
        <sz val="10"/>
        <rFont val="Times New Roman"/>
        <family val="1"/>
      </rPr>
      <t>1 (TRF6)</t>
    </r>
    <r>
      <rPr>
        <sz val="10"/>
        <rFont val="Times New Roman"/>
        <family val="1"/>
      </rPr>
      <t xml:space="preserve"> - pessoal cedido INFRAERO (4).</t>
    </r>
  </si>
  <si>
    <t>c) Os valores relativos a auxílio-transporte estão menores que o esperado em decorrência do teletrabalho.</t>
  </si>
  <si>
    <t>d) A partir de set/2021, houve alteração na metodologia de cálculo do AMOS - Nota Técnica SPO/CJF vinculada ao id. 0263979 (SEI/TRF6 0306220).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</si>
</sst>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&quot;R$ &quot;#,##0.00;[Red]&quot;-R$ &quot;#,##0.00"/>
    <numFmt numFmtId="167" formatCode="mm/yyyy"/>
    <numFmt numFmtId="168" formatCode="0.0%"/>
    <numFmt numFmtId="169" formatCode="_(* #,##0_);_(* \(#,##0\);_(* &quot;-&quot;??_);_(@_)"/>
    <numFmt numFmtId="170" formatCode="#,##0.000000"/>
    <numFmt numFmtId="171" formatCode="_(* #,##0.00_);_(* \(#,##0.00\);_(* \-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18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medium"/>
      <right style="double"/>
      <top style="medium"/>
      <bottom style="hair"/>
    </border>
    <border>
      <left style="thin"/>
      <right style="double"/>
      <top style="medium"/>
      <bottom style="hair"/>
    </border>
    <border>
      <left style="thin"/>
      <right style="double"/>
      <top style="medium"/>
      <bottom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medium"/>
      <top style="hair"/>
      <bottom style="hair"/>
    </border>
    <border>
      <left style="medium"/>
      <right style="double"/>
      <top style="hair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thin"/>
      <right style="medium"/>
      <top style="hair"/>
      <bottom style="thin"/>
    </border>
    <border>
      <left style="medium"/>
      <right style="double"/>
      <top/>
      <bottom style="hair"/>
    </border>
    <border>
      <left style="thin"/>
      <right style="double"/>
      <top/>
      <bottom style="hair"/>
    </border>
    <border>
      <left style="thin"/>
      <right style="double"/>
      <top/>
      <bottom/>
    </border>
    <border>
      <left style="thin"/>
      <right style="medium"/>
      <top/>
      <bottom style="hair"/>
    </border>
    <border>
      <left style="thin"/>
      <right style="double"/>
      <top style="thin"/>
      <bottom style="hair"/>
    </border>
    <border>
      <left style="medium"/>
      <right style="double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/>
      <bottom/>
    </border>
    <border>
      <left style="thin"/>
      <right style="medium"/>
      <top/>
      <bottom/>
    </border>
    <border>
      <left style="medium"/>
      <right style="double"/>
      <top style="hair"/>
      <bottom/>
    </border>
    <border>
      <left style="thin"/>
      <right style="medium"/>
      <top style="hair"/>
      <bottom/>
    </border>
    <border>
      <left style="medium"/>
      <right style="double"/>
      <top style="thin"/>
      <bottom style="hair"/>
    </border>
    <border>
      <left style="thin"/>
      <right style="double"/>
      <top style="thin"/>
      <bottom/>
    </border>
    <border>
      <left style="thin"/>
      <right style="medium"/>
      <top style="thin"/>
      <bottom style="hair"/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 style="thin"/>
    </border>
    <border>
      <left style="thin"/>
      <right style="thick">
        <color indexed="8"/>
      </right>
      <top style="thin"/>
      <bottom style="hair"/>
    </border>
    <border>
      <left style="thin"/>
      <right style="thick">
        <color indexed="8"/>
      </right>
      <top style="hair"/>
      <bottom style="hair"/>
    </border>
    <border>
      <left style="thin"/>
      <right style="thick">
        <color indexed="8"/>
      </right>
      <top style="hair"/>
      <bottom style="thin"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hair"/>
    </border>
    <border>
      <left style="thin">
        <color indexed="8"/>
      </left>
      <right style="thick">
        <color indexed="8"/>
      </right>
      <top style="thin">
        <color indexed="8"/>
      </top>
      <bottom style="hair"/>
    </border>
    <border>
      <left style="thick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ck">
        <color indexed="8"/>
      </right>
      <top style="hair"/>
      <bottom style="hair"/>
    </border>
    <border>
      <left style="thick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/>
      <top style="hair"/>
      <bottom style="thin">
        <color indexed="8"/>
      </bottom>
    </border>
    <border>
      <left style="thin">
        <color indexed="8"/>
      </left>
      <right style="thick">
        <color indexed="8"/>
      </right>
      <top style="hair"/>
      <bottom style="thin">
        <color indexed="8"/>
      </bottom>
    </border>
    <border>
      <left style="thick">
        <color indexed="8"/>
      </left>
      <right style="thin">
        <color indexed="8"/>
      </right>
      <top style="hair"/>
      <bottom/>
    </border>
    <border>
      <left style="thin">
        <color indexed="8"/>
      </left>
      <right style="thin">
        <color indexed="8"/>
      </right>
      <top style="hair"/>
      <bottom/>
    </border>
    <border>
      <left style="thin">
        <color indexed="8"/>
      </left>
      <right/>
      <top style="hair"/>
      <bottom/>
    </border>
    <border>
      <left style="thin">
        <color indexed="8"/>
      </left>
      <right style="thick">
        <color indexed="8"/>
      </right>
      <top style="hair"/>
      <bottom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 style="medium"/>
      <right/>
      <top style="thin">
        <color indexed="8"/>
      </top>
      <bottom style="hair"/>
    </border>
    <border>
      <left style="medium"/>
      <right style="medium"/>
      <top style="medium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/>
      <right style="medium"/>
      <top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5" fillId="0" borderId="0" applyFill="0" applyBorder="0" applyAlignment="0" applyProtection="0"/>
    <xf numFmtId="171" fontId="5" fillId="0" borderId="0" applyFill="0" applyBorder="0" applyAlignment="0" applyProtection="0"/>
    <xf numFmtId="43" fontId="0" fillId="0" borderId="0" applyFont="0" applyFill="0" applyBorder="0" applyAlignment="0" applyProtection="0"/>
    <xf numFmtId="164" fontId="5" fillId="0" borderId="0" applyFill="0" applyBorder="0" applyAlignment="0" applyProtection="0"/>
    <xf numFmtId="170" fontId="5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29">
    <xf numFmtId="0" fontId="0" fillId="0" borderId="0" xfId="0" applyFont="1" applyAlignment="1">
      <alignment/>
    </xf>
    <xf numFmtId="0" fontId="3" fillId="0" borderId="0" xfId="52" applyFont="1" applyBorder="1" applyAlignment="1" applyProtection="1">
      <alignment vertical="center" wrapText="1"/>
      <protection/>
    </xf>
    <xf numFmtId="0" fontId="3" fillId="0" borderId="0" xfId="52" applyFont="1" applyAlignment="1" applyProtection="1">
      <alignment vertical="center" wrapText="1"/>
      <protection/>
    </xf>
    <xf numFmtId="0" fontId="2" fillId="0" borderId="0" xfId="52" applyFont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vertical="center" wrapText="1"/>
      <protection/>
    </xf>
    <xf numFmtId="0" fontId="2" fillId="0" borderId="0" xfId="52" applyFont="1" applyBorder="1" applyAlignment="1" applyProtection="1">
      <alignment/>
      <protection locked="0"/>
    </xf>
    <xf numFmtId="0" fontId="3" fillId="0" borderId="0" xfId="52" applyFont="1" applyProtection="1">
      <alignment/>
      <protection/>
    </xf>
    <xf numFmtId="0" fontId="2" fillId="0" borderId="0" xfId="52" applyFont="1" applyBorder="1" applyAlignment="1" applyProtection="1">
      <alignment vertical="center" wrapText="1"/>
      <protection/>
    </xf>
    <xf numFmtId="0" fontId="2" fillId="0" borderId="10" xfId="52" applyFont="1" applyBorder="1" applyAlignment="1" applyProtection="1">
      <alignment vertical="center" wrapText="1"/>
      <protection/>
    </xf>
    <xf numFmtId="0" fontId="2" fillId="0" borderId="10" xfId="52" applyFont="1" applyBorder="1" applyAlignment="1" applyProtection="1">
      <alignment horizontal="right" vertical="center" wrapText="1"/>
      <protection/>
    </xf>
    <xf numFmtId="0" fontId="2" fillId="33" borderId="11" xfId="52" applyFont="1" applyFill="1" applyBorder="1" applyAlignment="1" applyProtection="1">
      <alignment horizontal="center" vertical="center" wrapText="1"/>
      <protection/>
    </xf>
    <xf numFmtId="0" fontId="2" fillId="33" borderId="12" xfId="52" applyFont="1" applyFill="1" applyBorder="1" applyAlignment="1" applyProtection="1">
      <alignment horizontal="center" vertical="center" wrapText="1"/>
      <protection/>
    </xf>
    <xf numFmtId="0" fontId="2" fillId="33" borderId="13" xfId="52" applyFont="1" applyFill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justify" vertical="center" wrapText="1"/>
      <protection/>
    </xf>
    <xf numFmtId="3" fontId="2" fillId="34" borderId="14" xfId="62" applyNumberFormat="1" applyFont="1" applyFill="1" applyBorder="1" applyAlignment="1" applyProtection="1">
      <alignment horizontal="center" vertical="center" wrapText="1"/>
      <protection/>
    </xf>
    <xf numFmtId="3" fontId="2" fillId="33" borderId="15" xfId="6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Font="1" applyBorder="1" applyAlignment="1" applyProtection="1">
      <alignment vertical="center" wrapText="1"/>
      <protection/>
    </xf>
    <xf numFmtId="0" fontId="4" fillId="0" borderId="0" xfId="52" applyFont="1" applyBorder="1" applyAlignment="1" applyProtection="1">
      <alignment vertical="center"/>
      <protection/>
    </xf>
    <xf numFmtId="0" fontId="4" fillId="0" borderId="0" xfId="52" applyFont="1" applyBorder="1" applyAlignment="1" applyProtection="1">
      <alignment vertical="center" wrapText="1"/>
      <protection/>
    </xf>
    <xf numFmtId="0" fontId="4" fillId="0" borderId="0" xfId="52" applyFont="1" applyBorder="1" applyAlignment="1" applyProtection="1">
      <alignment horizontal="left" vertical="center"/>
      <protection/>
    </xf>
    <xf numFmtId="0" fontId="4" fillId="0" borderId="0" xfId="52" applyFont="1" applyBorder="1" applyAlignment="1" applyProtection="1">
      <alignment horizontal="left" vertical="center" wrapText="1"/>
      <protection/>
    </xf>
    <xf numFmtId="0" fontId="3" fillId="0" borderId="10" xfId="52" applyFont="1" applyBorder="1" applyAlignment="1" applyProtection="1">
      <alignment vertical="center"/>
      <protection/>
    </xf>
    <xf numFmtId="0" fontId="3" fillId="0" borderId="10" xfId="52" applyFont="1" applyBorder="1" applyAlignment="1" applyProtection="1">
      <alignment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0" xfId="55" applyFont="1" applyBorder="1">
      <alignment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0" xfId="55" applyFont="1" applyAlignment="1">
      <alignment horizontal="center" wrapText="1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34" borderId="17" xfId="55" applyFont="1" applyFill="1" applyBorder="1" applyAlignment="1">
      <alignment horizontal="center" vertical="center" wrapText="1"/>
      <protection/>
    </xf>
    <xf numFmtId="0" fontId="2" fillId="34" borderId="18" xfId="55" applyFont="1" applyFill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justify" vertical="center" wrapText="1"/>
      <protection/>
    </xf>
    <xf numFmtId="165" fontId="3" fillId="0" borderId="18" xfId="66" applyNumberFormat="1" applyFont="1" applyFill="1" applyBorder="1" applyAlignment="1" applyProtection="1">
      <alignment horizontal="center" vertical="top" wrapText="1"/>
      <protection locked="0"/>
    </xf>
    <xf numFmtId="0" fontId="3" fillId="0" borderId="17" xfId="55" applyFont="1" applyBorder="1" applyAlignment="1">
      <alignment horizontal="left" vertical="center" wrapText="1"/>
      <protection/>
    </xf>
    <xf numFmtId="165" fontId="2" fillId="34" borderId="18" xfId="66" applyNumberFormat="1" applyFont="1" applyFill="1" applyBorder="1" applyAlignment="1" applyProtection="1">
      <alignment horizontal="center" wrapText="1"/>
      <protection/>
    </xf>
    <xf numFmtId="0" fontId="3" fillId="0" borderId="0" xfId="55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 applyAlignment="1">
      <alignment horizontal="left" wrapText="1"/>
      <protection/>
    </xf>
    <xf numFmtId="14" fontId="2" fillId="0" borderId="0" xfId="55" applyNumberFormat="1" applyFont="1" applyBorder="1" applyAlignment="1">
      <alignment horizontal="left"/>
      <protection/>
    </xf>
    <xf numFmtId="166" fontId="3" fillId="0" borderId="0" xfId="55" applyNumberFormat="1" applyFont="1" applyBorder="1" applyAlignment="1">
      <alignment horizontal="right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165" fontId="3" fillId="0" borderId="12" xfId="62" applyNumberFormat="1" applyFont="1" applyFill="1" applyBorder="1" applyAlignment="1" applyProtection="1">
      <alignment horizontal="left" vertical="center" wrapText="1"/>
      <protection locked="0"/>
    </xf>
    <xf numFmtId="4" fontId="3" fillId="0" borderId="12" xfId="62" applyNumberFormat="1" applyFont="1" applyFill="1" applyBorder="1" applyAlignment="1" applyProtection="1">
      <alignment horizontal="right" wrapText="1"/>
      <protection locked="0"/>
    </xf>
    <xf numFmtId="4" fontId="3" fillId="0" borderId="12" xfId="62" applyNumberFormat="1" applyFont="1" applyFill="1" applyBorder="1" applyAlignment="1" applyProtection="1">
      <alignment horizontal="right" wrapText="1"/>
      <protection/>
    </xf>
    <xf numFmtId="43" fontId="3" fillId="0" borderId="0" xfId="55" applyNumberFormat="1" applyFont="1" applyBorder="1">
      <alignment/>
      <protection/>
    </xf>
    <xf numFmtId="165" fontId="2" fillId="34" borderId="12" xfId="62" applyNumberFormat="1" applyFont="1" applyFill="1" applyBorder="1" applyAlignment="1" applyProtection="1">
      <alignment horizontal="right" wrapText="1"/>
      <protection/>
    </xf>
    <xf numFmtId="0" fontId="4" fillId="0" borderId="0" xfId="55" applyFont="1" applyBorder="1" applyAlignment="1">
      <alignment/>
      <protection/>
    </xf>
    <xf numFmtId="0" fontId="7" fillId="0" borderId="0" xfId="55" applyFont="1">
      <alignment/>
      <protection/>
    </xf>
    <xf numFmtId="0" fontId="3" fillId="0" borderId="0" xfId="55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3" fillId="0" borderId="0" xfId="55" applyFont="1" applyProtection="1">
      <alignment/>
      <protection/>
    </xf>
    <xf numFmtId="0" fontId="2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Protection="1">
      <alignment/>
      <protection locked="0"/>
    </xf>
    <xf numFmtId="0" fontId="2" fillId="0" borderId="0" xfId="55" applyFont="1" applyBorder="1" applyAlignment="1" applyProtection="1">
      <alignment/>
      <protection locked="0"/>
    </xf>
    <xf numFmtId="0" fontId="2" fillId="0" borderId="0" xfId="55" applyFont="1" applyBorder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left"/>
      <protection locked="0"/>
    </xf>
    <xf numFmtId="0" fontId="3" fillId="0" borderId="0" xfId="55" applyFont="1" applyBorder="1" applyProtection="1">
      <alignment/>
      <protection locked="0"/>
    </xf>
    <xf numFmtId="0" fontId="2" fillId="0" borderId="19" xfId="55" applyFont="1" applyBorder="1" applyAlignment="1" applyProtection="1">
      <alignment horizontal="right" vertical="center" wrapText="1"/>
      <protection locked="0"/>
    </xf>
    <xf numFmtId="165" fontId="2" fillId="34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>
      <alignment vertical="center" wrapText="1"/>
      <protection/>
    </xf>
    <xf numFmtId="165" fontId="3" fillId="0" borderId="12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Border="1" applyProtection="1">
      <alignment/>
      <protection locked="0"/>
    </xf>
    <xf numFmtId="0" fontId="2" fillId="0" borderId="0" xfId="55" applyFont="1" applyAlignment="1">
      <alignment vertical="center" wrapText="1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wrapText="1"/>
      <protection/>
    </xf>
    <xf numFmtId="14" fontId="2" fillId="0" borderId="0" xfId="55" applyNumberFormat="1" applyFont="1" applyBorder="1" applyAlignment="1" applyProtection="1">
      <alignment horizontal="left"/>
      <protection/>
    </xf>
    <xf numFmtId="165" fontId="3" fillId="0" borderId="17" xfId="66" applyNumberFormat="1" applyFont="1" applyFill="1" applyBorder="1" applyAlignment="1" applyProtection="1">
      <alignment horizontal="left" wrapText="1"/>
      <protection/>
    </xf>
    <xf numFmtId="4" fontId="3" fillId="0" borderId="12" xfId="66" applyNumberFormat="1" applyFont="1" applyFill="1" applyBorder="1" applyAlignment="1" applyProtection="1">
      <alignment horizontal="right" wrapText="1"/>
      <protection locked="0"/>
    </xf>
    <xf numFmtId="0" fontId="7" fillId="0" borderId="0" xfId="55" applyFont="1" applyBorder="1">
      <alignment/>
      <protection/>
    </xf>
    <xf numFmtId="0" fontId="3" fillId="0" borderId="0" xfId="53" applyFont="1" applyProtection="1">
      <alignment/>
      <protection/>
    </xf>
    <xf numFmtId="0" fontId="2" fillId="0" borderId="0" xfId="53" applyFont="1" applyAlignment="1" applyProtection="1">
      <alignment horizontal="center" vertical="center" wrapText="1"/>
      <protection/>
    </xf>
    <xf numFmtId="0" fontId="3" fillId="0" borderId="0" xfId="53" applyFont="1" applyBorder="1" applyProtection="1">
      <alignment/>
      <protection/>
    </xf>
    <xf numFmtId="0" fontId="2" fillId="0" borderId="0" xfId="53" applyFont="1" applyBorder="1" applyAlignment="1" applyProtection="1">
      <alignment/>
      <protection/>
    </xf>
    <xf numFmtId="167" fontId="2" fillId="0" borderId="0" xfId="53" applyNumberFormat="1" applyFont="1" applyBorder="1" applyAlignment="1" applyProtection="1">
      <alignment/>
      <protection/>
    </xf>
    <xf numFmtId="0" fontId="2" fillId="0" borderId="0" xfId="53" applyFont="1" applyBorder="1" applyAlignment="1" applyProtection="1">
      <alignment horizontal="left"/>
      <protection/>
    </xf>
    <xf numFmtId="0" fontId="2" fillId="0" borderId="0" xfId="53" applyFont="1" applyBorder="1" applyAlignment="1" applyProtection="1">
      <alignment horizontal="right"/>
      <protection/>
    </xf>
    <xf numFmtId="166" fontId="3" fillId="0" borderId="0" xfId="53" applyNumberFormat="1" applyFont="1" applyBorder="1" applyAlignment="1" applyProtection="1">
      <alignment horizontal="right"/>
      <protection/>
    </xf>
    <xf numFmtId="0" fontId="3" fillId="0" borderId="0" xfId="53" applyFont="1" applyBorder="1" applyAlignment="1" applyProtection="1">
      <alignment horizontal="center"/>
      <protection/>
    </xf>
    <xf numFmtId="0" fontId="3" fillId="0" borderId="0" xfId="53" applyFont="1" applyAlignment="1" applyProtection="1">
      <alignment horizontal="center"/>
      <protection/>
    </xf>
    <xf numFmtId="0" fontId="9" fillId="2" borderId="20" xfId="53" applyFont="1" applyFill="1" applyBorder="1" applyAlignment="1" applyProtection="1">
      <alignment horizontal="center" vertical="center" wrapText="1"/>
      <protection/>
    </xf>
    <xf numFmtId="0" fontId="9" fillId="2" borderId="21" xfId="53" applyFont="1" applyFill="1" applyBorder="1" applyAlignment="1" applyProtection="1">
      <alignment horizontal="center" vertical="center" wrapText="1"/>
      <protection/>
    </xf>
    <xf numFmtId="0" fontId="9" fillId="2" borderId="22" xfId="53" applyFont="1" applyFill="1" applyBorder="1" applyAlignment="1" applyProtection="1">
      <alignment horizontal="center" vertical="center" wrapText="1"/>
      <protection/>
    </xf>
    <xf numFmtId="9" fontId="2" fillId="35" borderId="23" xfId="53" applyNumberFormat="1" applyFont="1" applyFill="1" applyBorder="1" applyAlignment="1" applyProtection="1">
      <alignment horizontal="center" vertical="center" wrapText="1"/>
      <protection/>
    </xf>
    <xf numFmtId="0" fontId="2" fillId="35" borderId="23" xfId="53" applyFont="1" applyFill="1" applyBorder="1" applyAlignment="1" applyProtection="1">
      <alignment horizontal="center" vertical="center" wrapText="1"/>
      <protection/>
    </xf>
    <xf numFmtId="168" fontId="2" fillId="35" borderId="23" xfId="53" applyNumberFormat="1" applyFont="1" applyFill="1" applyBorder="1" applyAlignment="1" applyProtection="1">
      <alignment horizontal="center" vertical="center" wrapText="1"/>
      <protection/>
    </xf>
    <xf numFmtId="0" fontId="2" fillId="35" borderId="24" xfId="53" applyFont="1" applyFill="1" applyBorder="1" applyAlignment="1" applyProtection="1">
      <alignment horizontal="center" vertical="center" wrapText="1"/>
      <protection/>
    </xf>
    <xf numFmtId="9" fontId="2" fillId="35" borderId="24" xfId="53" applyNumberFormat="1" applyFont="1" applyFill="1" applyBorder="1" applyAlignment="1" applyProtection="1">
      <alignment horizontal="center" vertical="center" wrapText="1"/>
      <protection/>
    </xf>
    <xf numFmtId="168" fontId="2" fillId="35" borderId="25" xfId="53" applyNumberFormat="1" applyFont="1" applyFill="1" applyBorder="1" applyAlignment="1" applyProtection="1">
      <alignment horizontal="center" vertical="center" wrapText="1"/>
      <protection/>
    </xf>
    <xf numFmtId="0" fontId="11" fillId="0" borderId="26" xfId="63" applyNumberFormat="1" applyFont="1" applyBorder="1" applyAlignment="1" applyProtection="1">
      <alignment horizontal="center"/>
      <protection locked="0"/>
    </xf>
    <xf numFmtId="43" fontId="11" fillId="0" borderId="27" xfId="63" applyNumberFormat="1" applyFont="1" applyBorder="1" applyAlignment="1" applyProtection="1">
      <alignment horizontal="center"/>
      <protection locked="0"/>
    </xf>
    <xf numFmtId="43" fontId="11" fillId="0" borderId="28" xfId="63" applyNumberFormat="1" applyFont="1" applyBorder="1" applyAlignment="1" applyProtection="1">
      <alignment horizontal="center"/>
      <protection/>
    </xf>
    <xf numFmtId="43" fontId="11" fillId="0" borderId="27" xfId="63" applyNumberFormat="1" applyFont="1" applyBorder="1" applyAlignment="1" applyProtection="1">
      <alignment horizontal="center"/>
      <protection/>
    </xf>
    <xf numFmtId="43" fontId="11" fillId="0" borderId="29" xfId="63" applyNumberFormat="1" applyFont="1" applyBorder="1" applyAlignment="1" applyProtection="1">
      <alignment horizontal="center"/>
      <protection/>
    </xf>
    <xf numFmtId="0" fontId="11" fillId="0" borderId="30" xfId="63" applyNumberFormat="1" applyFont="1" applyBorder="1" applyAlignment="1" applyProtection="1">
      <alignment horizontal="center"/>
      <protection locked="0"/>
    </xf>
    <xf numFmtId="43" fontId="11" fillId="0" borderId="31" xfId="63" applyNumberFormat="1" applyFont="1" applyBorder="1" applyAlignment="1" applyProtection="1">
      <alignment horizontal="center"/>
      <protection locked="0"/>
    </xf>
    <xf numFmtId="43" fontId="11" fillId="0" borderId="32" xfId="63" applyNumberFormat="1" applyFont="1" applyBorder="1" applyAlignment="1" applyProtection="1">
      <alignment horizontal="center"/>
      <protection/>
    </xf>
    <xf numFmtId="43" fontId="11" fillId="0" borderId="31" xfId="63" applyNumberFormat="1" applyFont="1" applyBorder="1" applyAlignment="1" applyProtection="1">
      <alignment horizontal="center"/>
      <protection/>
    </xf>
    <xf numFmtId="43" fontId="11" fillId="0" borderId="33" xfId="63" applyNumberFormat="1" applyFont="1" applyBorder="1" applyAlignment="1" applyProtection="1">
      <alignment horizontal="center"/>
      <protection/>
    </xf>
    <xf numFmtId="0" fontId="11" fillId="0" borderId="34" xfId="63" applyNumberFormat="1" applyFont="1" applyBorder="1" applyAlignment="1" applyProtection="1">
      <alignment horizontal="center"/>
      <protection locked="0"/>
    </xf>
    <xf numFmtId="43" fontId="11" fillId="0" borderId="35" xfId="63" applyNumberFormat="1" applyFont="1" applyBorder="1" applyAlignment="1" applyProtection="1">
      <alignment horizontal="center"/>
      <protection locked="0"/>
    </xf>
    <xf numFmtId="43" fontId="11" fillId="0" borderId="36" xfId="63" applyNumberFormat="1" applyFont="1" applyBorder="1" applyAlignment="1" applyProtection="1">
      <alignment horizontal="center"/>
      <protection/>
    </xf>
    <xf numFmtId="43" fontId="11" fillId="0" borderId="35" xfId="63" applyNumberFormat="1" applyFont="1" applyBorder="1" applyAlignment="1" applyProtection="1">
      <alignment horizontal="center"/>
      <protection/>
    </xf>
    <xf numFmtId="43" fontId="11" fillId="0" borderId="37" xfId="63" applyNumberFormat="1" applyFont="1" applyBorder="1" applyAlignment="1" applyProtection="1">
      <alignment horizontal="center"/>
      <protection/>
    </xf>
    <xf numFmtId="0" fontId="11" fillId="0" borderId="38" xfId="63" applyNumberFormat="1" applyFont="1" applyBorder="1" applyAlignment="1" applyProtection="1">
      <alignment horizontal="center"/>
      <protection locked="0"/>
    </xf>
    <xf numFmtId="43" fontId="11" fillId="0" borderId="39" xfId="63" applyNumberFormat="1" applyFont="1" applyBorder="1" applyAlignment="1" applyProtection="1">
      <alignment horizontal="center"/>
      <protection locked="0"/>
    </xf>
    <xf numFmtId="43" fontId="11" fillId="0" borderId="40" xfId="63" applyNumberFormat="1" applyFont="1" applyBorder="1" applyAlignment="1" applyProtection="1">
      <alignment horizontal="center"/>
      <protection/>
    </xf>
    <xf numFmtId="43" fontId="11" fillId="0" borderId="39" xfId="63" applyNumberFormat="1" applyFont="1" applyBorder="1" applyAlignment="1" applyProtection="1">
      <alignment horizontal="center"/>
      <protection/>
    </xf>
    <xf numFmtId="43" fontId="11" fillId="0" borderId="41" xfId="63" applyNumberFormat="1" applyFont="1" applyBorder="1" applyAlignment="1" applyProtection="1">
      <alignment horizontal="center"/>
      <protection/>
    </xf>
    <xf numFmtId="43" fontId="11" fillId="0" borderId="42" xfId="63" applyNumberFormat="1" applyFont="1" applyBorder="1" applyAlignment="1" applyProtection="1">
      <alignment horizontal="center"/>
      <protection/>
    </xf>
    <xf numFmtId="0" fontId="11" fillId="0" borderId="43" xfId="63" applyNumberFormat="1" applyFont="1" applyBorder="1" applyAlignment="1" applyProtection="1">
      <alignment horizontal="center"/>
      <protection locked="0"/>
    </xf>
    <xf numFmtId="43" fontId="11" fillId="0" borderId="44" xfId="63" applyNumberFormat="1" applyFont="1" applyBorder="1" applyAlignment="1" applyProtection="1">
      <alignment horizontal="center"/>
      <protection locked="0"/>
    </xf>
    <xf numFmtId="43" fontId="11" fillId="0" borderId="44" xfId="63" applyNumberFormat="1" applyFont="1" applyBorder="1" applyAlignment="1" applyProtection="1">
      <alignment horizontal="center"/>
      <protection/>
    </xf>
    <xf numFmtId="43" fontId="11" fillId="0" borderId="45" xfId="63" applyNumberFormat="1" applyFont="1" applyBorder="1" applyAlignment="1" applyProtection="1">
      <alignment horizontal="center"/>
      <protection/>
    </xf>
    <xf numFmtId="0" fontId="11" fillId="0" borderId="46" xfId="63" applyNumberFormat="1" applyFont="1" applyBorder="1" applyAlignment="1" applyProtection="1">
      <alignment horizontal="center"/>
      <protection/>
    </xf>
    <xf numFmtId="43" fontId="11" fillId="0" borderId="47" xfId="63" applyNumberFormat="1" applyFont="1" applyBorder="1" applyAlignment="1" applyProtection="1">
      <alignment horizontal="center"/>
      <protection/>
    </xf>
    <xf numFmtId="0" fontId="11" fillId="0" borderId="48" xfId="63" applyNumberFormat="1" applyFont="1" applyBorder="1" applyAlignment="1" applyProtection="1">
      <alignment horizontal="center"/>
      <protection/>
    </xf>
    <xf numFmtId="43" fontId="11" fillId="0" borderId="49" xfId="63" applyNumberFormat="1" applyFont="1" applyBorder="1" applyAlignment="1" applyProtection="1">
      <alignment horizontal="center"/>
      <protection/>
    </xf>
    <xf numFmtId="0" fontId="11" fillId="0" borderId="34" xfId="63" applyNumberFormat="1" applyFont="1" applyBorder="1" applyAlignment="1" applyProtection="1">
      <alignment horizontal="center"/>
      <protection/>
    </xf>
    <xf numFmtId="0" fontId="11" fillId="0" borderId="43" xfId="63" applyNumberFormat="1" applyFont="1" applyBorder="1" applyAlignment="1" applyProtection="1">
      <alignment horizontal="center"/>
      <protection/>
    </xf>
    <xf numFmtId="0" fontId="11" fillId="0" borderId="50" xfId="63" applyNumberFormat="1" applyFont="1" applyBorder="1" applyAlignment="1" applyProtection="1">
      <alignment horizontal="center"/>
      <protection locked="0"/>
    </xf>
    <xf numFmtId="43" fontId="11" fillId="0" borderId="42" xfId="63" applyNumberFormat="1" applyFont="1" applyBorder="1" applyAlignment="1" applyProtection="1">
      <alignment horizontal="center"/>
      <protection locked="0"/>
    </xf>
    <xf numFmtId="43" fontId="11" fillId="0" borderId="51" xfId="63" applyNumberFormat="1" applyFont="1" applyBorder="1" applyAlignment="1" applyProtection="1">
      <alignment horizontal="center"/>
      <protection/>
    </xf>
    <xf numFmtId="43" fontId="11" fillId="0" borderId="52" xfId="63" applyNumberFormat="1" applyFont="1" applyBorder="1" applyAlignment="1" applyProtection="1">
      <alignment horizontal="center"/>
      <protection/>
    </xf>
    <xf numFmtId="0" fontId="3" fillId="0" borderId="53" xfId="53" applyFont="1" applyBorder="1" applyAlignment="1" applyProtection="1">
      <alignment horizontal="center" vertical="center" wrapText="1"/>
      <protection locked="0"/>
    </xf>
    <xf numFmtId="0" fontId="3" fillId="0" borderId="54" xfId="53" applyFont="1" applyBorder="1" applyAlignment="1" applyProtection="1">
      <alignment horizontal="center" vertical="center" wrapText="1"/>
      <protection locked="0"/>
    </xf>
    <xf numFmtId="0" fontId="3" fillId="0" borderId="54" xfId="53" applyFont="1" applyBorder="1" applyAlignment="1" applyProtection="1">
      <alignment horizontal="center" wrapText="1"/>
      <protection locked="0"/>
    </xf>
    <xf numFmtId="0" fontId="3" fillId="0" borderId="55" xfId="53" applyFont="1" applyBorder="1" applyAlignment="1" applyProtection="1">
      <alignment horizontal="center" wrapText="1"/>
      <protection locked="0"/>
    </xf>
    <xf numFmtId="165" fontId="3" fillId="0" borderId="56" xfId="65" applyNumberFormat="1" applyFont="1" applyFill="1" applyBorder="1" applyAlignment="1" applyProtection="1">
      <alignment horizontal="center" wrapText="1"/>
      <protection locked="0"/>
    </xf>
    <xf numFmtId="165" fontId="3" fillId="0" borderId="53" xfId="65" applyNumberFormat="1" applyFont="1" applyFill="1" applyBorder="1" applyAlignment="1" applyProtection="1">
      <alignment horizontal="center" wrapText="1"/>
      <protection locked="0"/>
    </xf>
    <xf numFmtId="165" fontId="3" fillId="0" borderId="54" xfId="65" applyNumberFormat="1" applyFont="1" applyFill="1" applyBorder="1" applyAlignment="1" applyProtection="1">
      <alignment horizontal="center" wrapText="1"/>
      <protection locked="0"/>
    </xf>
    <xf numFmtId="165" fontId="3" fillId="0" borderId="57" xfId="65" applyNumberFormat="1" applyFont="1" applyFill="1" applyBorder="1" applyAlignment="1" applyProtection="1">
      <alignment horizontal="center" wrapText="1"/>
      <protection locked="0"/>
    </xf>
    <xf numFmtId="165" fontId="3" fillId="0" borderId="58" xfId="65" applyNumberFormat="1" applyFont="1" applyFill="1" applyBorder="1" applyAlignment="1" applyProtection="1">
      <alignment horizontal="center" wrapText="1"/>
      <protection locked="0"/>
    </xf>
    <xf numFmtId="165" fontId="3" fillId="0" borderId="55" xfId="65" applyNumberFormat="1" applyFont="1" applyFill="1" applyBorder="1" applyAlignment="1" applyProtection="1">
      <alignment horizontal="center" wrapText="1"/>
      <protection locked="0"/>
    </xf>
    <xf numFmtId="0" fontId="6" fillId="0" borderId="0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6" fillId="0" borderId="0" xfId="53" applyFont="1" applyBorder="1" applyAlignment="1" applyProtection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 applyProtection="1">
      <alignment/>
      <protection locked="0"/>
    </xf>
    <xf numFmtId="0" fontId="2" fillId="0" borderId="0" xfId="54" applyFont="1" applyBorder="1" applyAlignment="1" applyProtection="1">
      <alignment wrapText="1"/>
      <protection locked="0"/>
    </xf>
    <xf numFmtId="0" fontId="3" fillId="0" borderId="0" xfId="54" applyFont="1" applyProtection="1">
      <alignment/>
      <protection locked="0"/>
    </xf>
    <xf numFmtId="0" fontId="2" fillId="0" borderId="0" xfId="54" applyFont="1" applyBorder="1" applyAlignment="1" applyProtection="1">
      <alignment horizontal="left"/>
      <protection locked="0"/>
    </xf>
    <xf numFmtId="0" fontId="3" fillId="0" borderId="0" xfId="54" applyFont="1" applyBorder="1" applyProtection="1">
      <alignment/>
      <protection locked="0"/>
    </xf>
    <xf numFmtId="0" fontId="2" fillId="0" borderId="58" xfId="54" applyFont="1" applyBorder="1" applyAlignment="1" applyProtection="1">
      <alignment horizontal="right" vertical="center" wrapText="1"/>
      <protection locked="0"/>
    </xf>
    <xf numFmtId="0" fontId="2" fillId="36" borderId="59" xfId="54" applyFont="1" applyFill="1" applyBorder="1" applyAlignment="1">
      <alignment horizontal="center" vertical="center" wrapText="1"/>
      <protection/>
    </xf>
    <xf numFmtId="0" fontId="2" fillId="36" borderId="12" xfId="54" applyFont="1" applyFill="1" applyBorder="1" applyAlignment="1">
      <alignment horizontal="center" vertical="center" wrapText="1"/>
      <protection/>
    </xf>
    <xf numFmtId="0" fontId="2" fillId="36" borderId="60" xfId="54" applyFont="1" applyFill="1" applyBorder="1" applyAlignment="1">
      <alignment horizontal="center" vertical="center" wrapText="1"/>
      <protection/>
    </xf>
    <xf numFmtId="165" fontId="2" fillId="36" borderId="12" xfId="66" applyNumberFormat="1" applyFont="1" applyFill="1" applyBorder="1" applyAlignment="1" applyProtection="1">
      <alignment horizontal="center" vertical="center" wrapText="1"/>
      <protection/>
    </xf>
    <xf numFmtId="0" fontId="14" fillId="0" borderId="61" xfId="54" applyFont="1" applyBorder="1" applyAlignment="1">
      <alignment horizontal="center"/>
      <protection/>
    </xf>
    <xf numFmtId="0" fontId="3" fillId="0" borderId="0" xfId="54" applyFont="1" applyAlignment="1">
      <alignment vertical="center" wrapText="1"/>
      <protection/>
    </xf>
    <xf numFmtId="0" fontId="14" fillId="0" borderId="62" xfId="54" applyFont="1" applyBorder="1" applyAlignment="1">
      <alignment horizontal="center"/>
      <protection/>
    </xf>
    <xf numFmtId="0" fontId="14" fillId="0" borderId="63" xfId="54" applyFont="1" applyBorder="1" applyAlignment="1">
      <alignment horizontal="center"/>
      <protection/>
    </xf>
    <xf numFmtId="0" fontId="14" fillId="0" borderId="64" xfId="54" applyFont="1" applyBorder="1" applyAlignment="1">
      <alignment horizontal="center"/>
      <protection/>
    </xf>
    <xf numFmtId="0" fontId="2" fillId="0" borderId="65" xfId="54" applyFont="1" applyFill="1" applyBorder="1" applyAlignment="1">
      <alignment horizontal="center" vertical="center" textRotation="90" wrapText="1"/>
      <protection/>
    </xf>
    <xf numFmtId="0" fontId="2" fillId="37" borderId="66" xfId="54" applyFont="1" applyFill="1" applyBorder="1" applyAlignment="1">
      <alignment horizontal="center" vertical="center" textRotation="90" wrapText="1"/>
      <protection/>
    </xf>
    <xf numFmtId="169" fontId="2" fillId="37" borderId="66" xfId="64" applyNumberFormat="1" applyFont="1" applyFill="1" applyBorder="1" applyAlignment="1">
      <alignment horizontal="center" vertical="center" wrapText="1"/>
    </xf>
    <xf numFmtId="0" fontId="2" fillId="37" borderId="67" xfId="54" applyFont="1" applyFill="1" applyBorder="1" applyAlignment="1">
      <alignment horizontal="center"/>
      <protection/>
    </xf>
    <xf numFmtId="0" fontId="2" fillId="0" borderId="0" xfId="54" applyFont="1" applyFill="1" applyAlignment="1">
      <alignment vertical="center" wrapText="1"/>
      <protection/>
    </xf>
    <xf numFmtId="0" fontId="14" fillId="0" borderId="68" xfId="54" applyFont="1" applyBorder="1" applyAlignment="1">
      <alignment horizontal="center"/>
      <protection/>
    </xf>
    <xf numFmtId="0" fontId="14" fillId="0" borderId="69" xfId="54" applyFont="1" applyBorder="1" applyAlignment="1">
      <alignment horizontal="center"/>
      <protection/>
    </xf>
    <xf numFmtId="0" fontId="14" fillId="0" borderId="70" xfId="54" applyFont="1" applyBorder="1" applyAlignment="1">
      <alignment horizontal="center"/>
      <protection/>
    </xf>
    <xf numFmtId="0" fontId="2" fillId="37" borderId="65" xfId="54" applyFont="1" applyFill="1" applyBorder="1" applyAlignment="1">
      <alignment horizontal="center" vertical="center" textRotation="90" wrapText="1"/>
      <protection/>
    </xf>
    <xf numFmtId="0" fontId="2" fillId="37" borderId="71" xfId="54" applyFont="1" applyFill="1" applyBorder="1" applyAlignment="1">
      <alignment horizontal="center"/>
      <protection/>
    </xf>
    <xf numFmtId="0" fontId="2" fillId="37" borderId="72" xfId="54" applyFont="1" applyFill="1" applyBorder="1" applyAlignment="1">
      <alignment horizontal="center" vertical="center" wrapText="1"/>
      <protection/>
    </xf>
    <xf numFmtId="0" fontId="3" fillId="0" borderId="0" xfId="54" applyFont="1" applyBorder="1">
      <alignment/>
      <protection/>
    </xf>
    <xf numFmtId="165" fontId="3" fillId="0" borderId="0" xfId="66" applyNumberFormat="1" applyFont="1" applyFill="1" applyBorder="1" applyAlignment="1" applyProtection="1">
      <alignment/>
      <protection/>
    </xf>
    <xf numFmtId="0" fontId="3" fillId="38" borderId="0" xfId="55" applyFont="1" applyFill="1">
      <alignment/>
      <protection/>
    </xf>
    <xf numFmtId="0" fontId="2" fillId="38" borderId="0" xfId="55" applyFont="1" applyFill="1" applyBorder="1" applyAlignment="1">
      <alignment horizontal="center" vertical="center" wrapText="1"/>
      <protection/>
    </xf>
    <xf numFmtId="0" fontId="2" fillId="38" borderId="0" xfId="55" applyFont="1" applyFill="1" applyBorder="1" applyAlignment="1">
      <alignment/>
      <protection/>
    </xf>
    <xf numFmtId="0" fontId="0" fillId="38" borderId="0" xfId="0" applyFill="1" applyAlignment="1">
      <alignment/>
    </xf>
    <xf numFmtId="0" fontId="2" fillId="38" borderId="0" xfId="55" applyFont="1" applyFill="1" applyBorder="1" applyAlignment="1" applyProtection="1">
      <alignment horizontal="right" vertical="center" wrapText="1"/>
      <protection locked="0"/>
    </xf>
    <xf numFmtId="0" fontId="2" fillId="38" borderId="0" xfId="55" applyFont="1" applyFill="1" applyBorder="1" applyAlignment="1" applyProtection="1">
      <alignment horizontal="left" vertical="center" wrapText="1"/>
      <protection locked="0"/>
    </xf>
    <xf numFmtId="0" fontId="0" fillId="38" borderId="0" xfId="0" applyFill="1" applyBorder="1" applyAlignment="1">
      <alignment/>
    </xf>
    <xf numFmtId="0" fontId="9" fillId="0" borderId="0" xfId="54" applyFont="1">
      <alignment/>
      <protection/>
    </xf>
    <xf numFmtId="0" fontId="15" fillId="0" borderId="0" xfId="54" applyFont="1">
      <alignment/>
      <protection/>
    </xf>
    <xf numFmtId="0" fontId="15" fillId="39" borderId="73" xfId="54" applyFont="1" applyFill="1" applyBorder="1" applyAlignment="1">
      <alignment horizontal="center" vertical="center" wrapText="1"/>
      <protection/>
    </xf>
    <xf numFmtId="0" fontId="15" fillId="0" borderId="73" xfId="54" applyFont="1" applyBorder="1" applyAlignment="1">
      <alignment horizontal="center"/>
      <protection/>
    </xf>
    <xf numFmtId="3" fontId="15" fillId="0" borderId="73" xfId="54" applyNumberFormat="1" applyFont="1" applyBorder="1" applyAlignment="1">
      <alignment horizontal="right"/>
      <protection/>
    </xf>
    <xf numFmtId="3" fontId="15" fillId="40" borderId="73" xfId="54" applyNumberFormat="1" applyFont="1" applyFill="1" applyBorder="1" applyAlignment="1">
      <alignment horizontal="right"/>
      <protection/>
    </xf>
    <xf numFmtId="3" fontId="15" fillId="41" borderId="73" xfId="54" applyNumberFormat="1" applyFont="1" applyFill="1" applyBorder="1" applyAlignment="1">
      <alignment horizontal="right"/>
      <protection/>
    </xf>
    <xf numFmtId="0" fontId="9" fillId="0" borderId="73" xfId="54" applyFont="1" applyBorder="1" applyAlignment="1">
      <alignment horizontal="center"/>
      <protection/>
    </xf>
    <xf numFmtId="3" fontId="9" fillId="0" borderId="73" xfId="54" applyNumberFormat="1" applyFont="1" applyBorder="1" applyAlignment="1">
      <alignment horizontal="right"/>
      <protection/>
    </xf>
    <xf numFmtId="3" fontId="9" fillId="41" borderId="73" xfId="54" applyNumberFormat="1" applyFont="1" applyFill="1" applyBorder="1" applyAlignment="1">
      <alignment horizontal="right"/>
      <protection/>
    </xf>
    <xf numFmtId="0" fontId="9" fillId="39" borderId="73" xfId="54" applyFont="1" applyFill="1" applyBorder="1" applyAlignment="1">
      <alignment horizontal="center"/>
      <protection/>
    </xf>
    <xf numFmtId="3" fontId="9" fillId="39" borderId="73" xfId="54" applyNumberFormat="1" applyFont="1" applyFill="1" applyBorder="1" applyAlignment="1">
      <alignment horizontal="right"/>
      <protection/>
    </xf>
    <xf numFmtId="4" fontId="15" fillId="0" borderId="73" xfId="54" applyNumberFormat="1" applyFont="1" applyBorder="1" applyAlignment="1">
      <alignment horizontal="right"/>
      <protection/>
    </xf>
    <xf numFmtId="0" fontId="15" fillId="38" borderId="0" xfId="54" applyFont="1" applyFill="1">
      <alignment/>
      <protection/>
    </xf>
    <xf numFmtId="0" fontId="5" fillId="38" borderId="0" xfId="54" applyFill="1">
      <alignment/>
      <protection/>
    </xf>
    <xf numFmtId="0" fontId="9" fillId="38" borderId="0" xfId="54" applyFont="1" applyFill="1">
      <alignment/>
      <protection/>
    </xf>
    <xf numFmtId="0" fontId="16" fillId="38" borderId="0" xfId="54" applyFont="1" applyFill="1">
      <alignment/>
      <protection/>
    </xf>
    <xf numFmtId="0" fontId="15" fillId="38" borderId="73" xfId="54" applyFont="1" applyFill="1" applyBorder="1" applyAlignment="1">
      <alignment horizontal="center"/>
      <protection/>
    </xf>
    <xf numFmtId="4" fontId="15" fillId="38" borderId="73" xfId="54" applyNumberFormat="1" applyFont="1" applyFill="1" applyBorder="1" applyAlignment="1">
      <alignment horizontal="right"/>
      <protection/>
    </xf>
    <xf numFmtId="165" fontId="3" fillId="0" borderId="74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75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75" xfId="60" applyNumberFormat="1" applyFont="1" applyFill="1" applyBorder="1" applyAlignment="1" applyProtection="1">
      <alignment horizontal="center" vertical="center" wrapText="1"/>
      <protection/>
    </xf>
    <xf numFmtId="165" fontId="3" fillId="0" borderId="76" xfId="60" applyNumberFormat="1" applyFont="1" applyFill="1" applyBorder="1" applyAlignment="1" applyProtection="1">
      <alignment horizontal="center" vertical="center" wrapText="1"/>
      <protection/>
    </xf>
    <xf numFmtId="165" fontId="3" fillId="37" borderId="77" xfId="60" applyNumberFormat="1" applyFont="1" applyFill="1" applyBorder="1" applyAlignment="1" applyProtection="1">
      <alignment horizontal="center" vertical="center" wrapText="1"/>
      <protection/>
    </xf>
    <xf numFmtId="165" fontId="3" fillId="0" borderId="78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79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0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80" xfId="60" applyNumberFormat="1" applyFont="1" applyFill="1" applyBorder="1" applyAlignment="1" applyProtection="1">
      <alignment horizontal="center" vertical="center" wrapText="1"/>
      <protection/>
    </xf>
    <xf numFmtId="165" fontId="3" fillId="0" borderId="81" xfId="60" applyNumberFormat="1" applyFont="1" applyFill="1" applyBorder="1" applyAlignment="1" applyProtection="1">
      <alignment horizontal="center" vertical="center" wrapText="1"/>
      <protection/>
    </xf>
    <xf numFmtId="165" fontId="3" fillId="37" borderId="82" xfId="60" applyNumberFormat="1" applyFont="1" applyFill="1" applyBorder="1" applyAlignment="1" applyProtection="1">
      <alignment horizontal="center" vertical="center" wrapText="1"/>
      <protection/>
    </xf>
    <xf numFmtId="165" fontId="3" fillId="0" borderId="83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4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5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85" xfId="60" applyNumberFormat="1" applyFont="1" applyFill="1" applyBorder="1" applyAlignment="1" applyProtection="1">
      <alignment horizontal="center" vertical="center" wrapText="1"/>
      <protection/>
    </xf>
    <xf numFmtId="165" fontId="3" fillId="37" borderId="86" xfId="60" applyNumberFormat="1" applyFont="1" applyFill="1" applyBorder="1" applyAlignment="1" applyProtection="1">
      <alignment horizontal="center" vertical="center" wrapText="1"/>
      <protection/>
    </xf>
    <xf numFmtId="165" fontId="3" fillId="0" borderId="87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8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9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89" xfId="60" applyNumberFormat="1" applyFont="1" applyFill="1" applyBorder="1" applyAlignment="1" applyProtection="1">
      <alignment horizontal="center" vertical="center" wrapText="1"/>
      <protection/>
    </xf>
    <xf numFmtId="165" fontId="3" fillId="37" borderId="90" xfId="60" applyNumberFormat="1" applyFont="1" applyFill="1" applyBorder="1" applyAlignment="1" applyProtection="1">
      <alignment horizontal="center" vertical="center" wrapText="1"/>
      <protection/>
    </xf>
    <xf numFmtId="165" fontId="3" fillId="0" borderId="91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2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3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93" xfId="60" applyNumberFormat="1" applyFont="1" applyFill="1" applyBorder="1" applyAlignment="1" applyProtection="1">
      <alignment horizontal="center" vertical="center" wrapText="1"/>
      <protection/>
    </xf>
    <xf numFmtId="165" fontId="3" fillId="37" borderId="94" xfId="60" applyNumberFormat="1" applyFont="1" applyFill="1" applyBorder="1" applyAlignment="1" applyProtection="1">
      <alignment horizontal="center" vertical="center" wrapText="1"/>
      <protection/>
    </xf>
    <xf numFmtId="165" fontId="3" fillId="0" borderId="95" xfId="60" applyNumberFormat="1" applyFont="1" applyFill="1" applyBorder="1" applyAlignment="1" applyProtection="1">
      <alignment horizontal="center" vertical="center" wrapText="1"/>
      <protection locked="0"/>
    </xf>
    <xf numFmtId="165" fontId="2" fillId="37" borderId="59" xfId="60" applyNumberFormat="1" applyFont="1" applyFill="1" applyBorder="1" applyAlignment="1" applyProtection="1">
      <alignment horizontal="center" vertical="center" wrapText="1"/>
      <protection/>
    </xf>
    <xf numFmtId="165" fontId="2" fillId="37" borderId="12" xfId="60" applyNumberFormat="1" applyFont="1" applyFill="1" applyBorder="1" applyAlignment="1" applyProtection="1">
      <alignment horizontal="center" vertical="center" wrapText="1"/>
      <protection/>
    </xf>
    <xf numFmtId="165" fontId="2" fillId="37" borderId="76" xfId="60" applyNumberFormat="1" applyFont="1" applyFill="1" applyBorder="1" applyAlignment="1" applyProtection="1">
      <alignment horizontal="center" vertical="center" wrapText="1"/>
      <protection/>
    </xf>
    <xf numFmtId="165" fontId="2" fillId="37" borderId="18" xfId="60" applyNumberFormat="1" applyFont="1" applyFill="1" applyBorder="1" applyAlignment="1" applyProtection="1">
      <alignment horizontal="center" vertical="center" wrapText="1"/>
      <protection/>
    </xf>
    <xf numFmtId="165" fontId="2" fillId="37" borderId="96" xfId="60" applyNumberFormat="1" applyFont="1" applyFill="1" applyBorder="1" applyAlignment="1" applyProtection="1">
      <alignment horizontal="center" vertical="center" wrapText="1"/>
      <protection/>
    </xf>
    <xf numFmtId="165" fontId="3" fillId="0" borderId="97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8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98" xfId="60" applyNumberFormat="1" applyFont="1" applyFill="1" applyBorder="1" applyAlignment="1" applyProtection="1">
      <alignment horizontal="center" vertical="center" wrapText="1"/>
      <protection/>
    </xf>
    <xf numFmtId="165" fontId="3" fillId="37" borderId="99" xfId="60" applyNumberFormat="1" applyFont="1" applyFill="1" applyBorder="1" applyAlignment="1" applyProtection="1">
      <alignment horizontal="center" vertical="center" wrapText="1"/>
      <protection/>
    </xf>
    <xf numFmtId="165" fontId="3" fillId="0" borderId="100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101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102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102" xfId="60" applyNumberFormat="1" applyFont="1" applyFill="1" applyBorder="1" applyAlignment="1" applyProtection="1">
      <alignment horizontal="center" vertical="center" wrapText="1"/>
      <protection/>
    </xf>
    <xf numFmtId="165" fontId="3" fillId="37" borderId="103" xfId="60" applyNumberFormat="1" applyFont="1" applyFill="1" applyBorder="1" applyAlignment="1" applyProtection="1">
      <alignment horizontal="center" vertical="center" wrapText="1"/>
      <protection/>
    </xf>
    <xf numFmtId="165" fontId="3" fillId="0" borderId="104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105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106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106" xfId="60" applyNumberFormat="1" applyFont="1" applyFill="1" applyBorder="1" applyAlignment="1" applyProtection="1">
      <alignment horizontal="center" vertical="center" wrapText="1"/>
      <protection/>
    </xf>
    <xf numFmtId="0" fontId="3" fillId="0" borderId="81" xfId="0" applyFont="1" applyBorder="1" applyAlignment="1">
      <alignment horizontal="center" vertical="center" wrapText="1"/>
    </xf>
    <xf numFmtId="165" fontId="3" fillId="37" borderId="107" xfId="60" applyNumberFormat="1" applyFont="1" applyFill="1" applyBorder="1" applyAlignment="1" applyProtection="1">
      <alignment horizontal="center" vertical="center" wrapText="1"/>
      <protection/>
    </xf>
    <xf numFmtId="165" fontId="3" fillId="0" borderId="108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93" xfId="0" applyFont="1" applyBorder="1" applyAlignment="1" applyProtection="1">
      <alignment horizontal="center" vertical="center" wrapText="1"/>
      <protection locked="0"/>
    </xf>
    <xf numFmtId="0" fontId="3" fillId="0" borderId="76" xfId="0" applyFont="1" applyBorder="1" applyAlignment="1">
      <alignment horizontal="center" vertical="center" wrapText="1"/>
    </xf>
    <xf numFmtId="165" fontId="2" fillId="37" borderId="109" xfId="60" applyNumberFormat="1" applyFont="1" applyFill="1" applyBorder="1" applyAlignment="1" applyProtection="1">
      <alignment horizontal="center" vertical="center" wrapText="1"/>
      <protection/>
    </xf>
    <xf numFmtId="165" fontId="2" fillId="37" borderId="60" xfId="60" applyNumberFormat="1" applyFont="1" applyFill="1" applyBorder="1" applyAlignment="1" applyProtection="1">
      <alignment horizontal="center" vertical="center" wrapText="1"/>
      <protection/>
    </xf>
    <xf numFmtId="165" fontId="2" fillId="37" borderId="110" xfId="60" applyNumberFormat="1" applyFont="1" applyFill="1" applyBorder="1" applyAlignment="1" applyProtection="1">
      <alignment horizontal="center" vertical="center" wrapText="1"/>
      <protection/>
    </xf>
    <xf numFmtId="165" fontId="2" fillId="37" borderId="111" xfId="60" applyNumberFormat="1" applyFont="1" applyFill="1" applyBorder="1" applyAlignment="1" applyProtection="1">
      <alignment horizontal="center" vertical="center" wrapText="1"/>
      <protection/>
    </xf>
    <xf numFmtId="165" fontId="2" fillId="37" borderId="112" xfId="60" applyNumberFormat="1" applyFont="1" applyFill="1" applyBorder="1" applyAlignment="1" applyProtection="1">
      <alignment horizontal="center" vertical="center" wrapText="1"/>
      <protection/>
    </xf>
    <xf numFmtId="165" fontId="2" fillId="37" borderId="113" xfId="60" applyNumberFormat="1" applyFont="1" applyFill="1" applyBorder="1" applyAlignment="1" applyProtection="1">
      <alignment horizontal="right" vertical="center" wrapText="1"/>
      <protection/>
    </xf>
    <xf numFmtId="165" fontId="2" fillId="37" borderId="114" xfId="60" applyNumberFormat="1" applyFont="1" applyFill="1" applyBorder="1" applyAlignment="1" applyProtection="1">
      <alignment horizontal="center" vertical="center" wrapText="1"/>
      <protection/>
    </xf>
    <xf numFmtId="165" fontId="2" fillId="37" borderId="113" xfId="60" applyNumberFormat="1" applyFont="1" applyFill="1" applyBorder="1" applyAlignment="1" applyProtection="1">
      <alignment horizontal="center" vertical="center" wrapText="1"/>
      <protection/>
    </xf>
    <xf numFmtId="165" fontId="3" fillId="0" borderId="12" xfId="60" applyNumberFormat="1" applyFont="1" applyFill="1" applyBorder="1" applyAlignment="1" applyProtection="1">
      <alignment horizontal="center" vertical="center" wrapText="1"/>
      <protection locked="0"/>
    </xf>
    <xf numFmtId="165" fontId="3" fillId="34" borderId="12" xfId="6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2" xfId="60" applyNumberFormat="1" applyFont="1" applyFill="1" applyBorder="1" applyAlignment="1" applyProtection="1">
      <alignment horizontal="center" vertical="center" wrapText="1"/>
      <protection locked="0"/>
    </xf>
    <xf numFmtId="165" fontId="3" fillId="33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 locked="0"/>
    </xf>
    <xf numFmtId="3" fontId="9" fillId="38" borderId="73" xfId="54" applyNumberFormat="1" applyFont="1" applyFill="1" applyBorder="1" applyAlignment="1">
      <alignment horizontal="right"/>
      <protection/>
    </xf>
    <xf numFmtId="4" fontId="15" fillId="11" borderId="73" xfId="54" applyNumberFormat="1" applyFont="1" applyFill="1" applyBorder="1" applyAlignment="1">
      <alignment horizontal="right"/>
      <protection/>
    </xf>
    <xf numFmtId="3" fontId="9" fillId="13" borderId="73" xfId="54" applyNumberFormat="1" applyFont="1" applyFill="1" applyBorder="1" applyAlignment="1">
      <alignment horizontal="right"/>
      <protection/>
    </xf>
    <xf numFmtId="3" fontId="9" fillId="11" borderId="73" xfId="54" applyNumberFormat="1" applyFont="1" applyFill="1" applyBorder="1" applyAlignment="1">
      <alignment horizontal="right"/>
      <protection/>
    </xf>
    <xf numFmtId="4" fontId="15" fillId="13" borderId="73" xfId="54" applyNumberFormat="1" applyFont="1" applyFill="1" applyBorder="1" applyAlignment="1">
      <alignment horizontal="right"/>
      <protection/>
    </xf>
    <xf numFmtId="0" fontId="4" fillId="34" borderId="115" xfId="52" applyFont="1" applyFill="1" applyBorder="1" applyAlignment="1" applyProtection="1">
      <alignment horizontal="center" vertical="center" wrapText="1"/>
      <protection/>
    </xf>
    <xf numFmtId="49" fontId="2" fillId="0" borderId="58" xfId="54" applyNumberFormat="1" applyFont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 applyProtection="1">
      <alignment horizontal="center" vertical="center" wrapText="1"/>
      <protection/>
    </xf>
    <xf numFmtId="0" fontId="6" fillId="38" borderId="0" xfId="54" applyFont="1" applyFill="1" applyBorder="1" applyProtection="1">
      <alignment/>
      <protection locked="0"/>
    </xf>
    <xf numFmtId="0" fontId="3" fillId="38" borderId="0" xfId="54" applyFont="1" applyFill="1" applyBorder="1">
      <alignment/>
      <protection/>
    </xf>
    <xf numFmtId="0" fontId="3" fillId="38" borderId="0" xfId="54" applyFont="1" applyFill="1">
      <alignment/>
      <protection/>
    </xf>
    <xf numFmtId="49" fontId="2" fillId="0" borderId="19" xfId="55" applyNumberFormat="1" applyFont="1" applyBorder="1" applyAlignment="1" applyProtection="1">
      <alignment horizontal="center" vertical="center" wrapText="1"/>
      <protection locked="0"/>
    </xf>
    <xf numFmtId="49" fontId="2" fillId="38" borderId="0" xfId="55" applyNumberFormat="1" applyFont="1" applyFill="1" applyBorder="1" applyAlignment="1" applyProtection="1">
      <alignment horizontal="center" vertical="center" wrapText="1"/>
      <protection locked="0"/>
    </xf>
    <xf numFmtId="0" fontId="6" fillId="38" borderId="0" xfId="55" applyFont="1" applyFill="1" applyBorder="1" applyProtection="1">
      <alignment/>
      <protection/>
    </xf>
    <xf numFmtId="0" fontId="3" fillId="38" borderId="16" xfId="52" applyFont="1" applyFill="1" applyBorder="1" applyAlignment="1" applyProtection="1">
      <alignment vertical="center"/>
      <protection/>
    </xf>
    <xf numFmtId="0" fontId="3" fillId="38" borderId="16" xfId="52" applyFont="1" applyFill="1" applyBorder="1" applyAlignment="1" applyProtection="1">
      <alignment vertical="center" wrapText="1"/>
      <protection/>
    </xf>
    <xf numFmtId="0" fontId="4" fillId="42" borderId="0" xfId="52" applyFont="1" applyFill="1" applyBorder="1" applyAlignment="1" applyProtection="1">
      <alignment vertical="center" wrapText="1"/>
      <protection/>
    </xf>
    <xf numFmtId="0" fontId="6" fillId="38" borderId="0" xfId="0" applyFont="1" applyFill="1" applyBorder="1" applyAlignment="1" applyProtection="1">
      <alignment vertical="center" wrapText="1"/>
      <protection locked="0"/>
    </xf>
    <xf numFmtId="0" fontId="6" fillId="38" borderId="0" xfId="51" applyFont="1" applyFill="1" applyBorder="1" applyAlignment="1" applyProtection="1">
      <alignment vertical="center" wrapText="1"/>
      <protection locked="0"/>
    </xf>
    <xf numFmtId="4" fontId="3" fillId="0" borderId="18" xfId="52" applyNumberFormat="1" applyFont="1" applyBorder="1" applyAlignment="1" applyProtection="1">
      <alignment horizontal="center" vertical="center" wrapText="1"/>
      <protection locked="0"/>
    </xf>
    <xf numFmtId="4" fontId="3" fillId="0" borderId="116" xfId="52" applyNumberFormat="1" applyFont="1" applyBorder="1" applyAlignment="1" applyProtection="1">
      <alignment horizontal="center" vertical="center" wrapText="1"/>
      <protection locked="0"/>
    </xf>
    <xf numFmtId="0" fontId="2" fillId="37" borderId="117" xfId="54" applyFont="1" applyFill="1" applyBorder="1" applyAlignment="1">
      <alignment horizontal="right" vertical="center" wrapText="1"/>
      <protection/>
    </xf>
    <xf numFmtId="0" fontId="5" fillId="0" borderId="117" xfId="54" applyBorder="1">
      <alignment/>
      <protection/>
    </xf>
    <xf numFmtId="0" fontId="5" fillId="0" borderId="118" xfId="54" applyBorder="1">
      <alignment/>
      <protection/>
    </xf>
    <xf numFmtId="0" fontId="2" fillId="0" borderId="109" xfId="54" applyFont="1" applyBorder="1" applyAlignment="1">
      <alignment horizontal="center" vertical="center" textRotation="90" wrapText="1"/>
      <protection/>
    </xf>
    <xf numFmtId="0" fontId="5" fillId="0" borderId="119" xfId="54" applyBorder="1">
      <alignment/>
      <protection/>
    </xf>
    <xf numFmtId="0" fontId="5" fillId="0" borderId="120" xfId="54" applyBorder="1">
      <alignment/>
      <protection/>
    </xf>
    <xf numFmtId="0" fontId="2" fillId="0" borderId="76" xfId="54" applyFont="1" applyBorder="1" applyAlignment="1">
      <alignment horizontal="center" vertical="center" textRotation="90" wrapText="1"/>
      <protection/>
    </xf>
    <xf numFmtId="0" fontId="5" fillId="0" borderId="81" xfId="54" applyBorder="1">
      <alignment/>
      <protection/>
    </xf>
    <xf numFmtId="0" fontId="5" fillId="0" borderId="121" xfId="54" applyBorder="1">
      <alignment/>
      <protection/>
    </xf>
    <xf numFmtId="169" fontId="14" fillId="0" borderId="122" xfId="64" applyNumberFormat="1" applyFont="1" applyBorder="1" applyAlignment="1">
      <alignment horizontal="center" vertical="center" wrapText="1"/>
    </xf>
    <xf numFmtId="0" fontId="5" fillId="0" borderId="123" xfId="54" applyBorder="1">
      <alignment/>
      <protection/>
    </xf>
    <xf numFmtId="0" fontId="5" fillId="0" borderId="124" xfId="54" applyBorder="1">
      <alignment/>
      <protection/>
    </xf>
    <xf numFmtId="169" fontId="14" fillId="0" borderId="125" xfId="64" applyNumberFormat="1" applyFont="1" applyBorder="1" applyAlignment="1">
      <alignment horizontal="center" vertical="center" wrapText="1"/>
    </xf>
    <xf numFmtId="0" fontId="5" fillId="0" borderId="126" xfId="54" applyBorder="1">
      <alignment/>
      <protection/>
    </xf>
    <xf numFmtId="0" fontId="2" fillId="36" borderId="76" xfId="54" applyFont="1" applyFill="1" applyBorder="1" applyAlignment="1">
      <alignment horizontal="center" vertical="center" wrapText="1"/>
      <protection/>
    </xf>
    <xf numFmtId="0" fontId="2" fillId="36" borderId="121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43" borderId="127" xfId="54" applyFont="1" applyFill="1" applyBorder="1" applyAlignment="1">
      <alignment horizontal="center" vertical="center" wrapText="1"/>
      <protection/>
    </xf>
    <xf numFmtId="0" fontId="5" fillId="0" borderId="128" xfId="54" applyBorder="1">
      <alignment/>
      <protection/>
    </xf>
    <xf numFmtId="0" fontId="5" fillId="0" borderId="129" xfId="54" applyBorder="1">
      <alignment/>
      <protection/>
    </xf>
    <xf numFmtId="0" fontId="5" fillId="0" borderId="130" xfId="54" applyBorder="1">
      <alignment/>
      <protection/>
    </xf>
    <xf numFmtId="0" fontId="5" fillId="0" borderId="19" xfId="54" applyBorder="1">
      <alignment/>
      <protection/>
    </xf>
    <xf numFmtId="0" fontId="5" fillId="0" borderId="131" xfId="54" applyBorder="1">
      <alignment/>
      <protection/>
    </xf>
    <xf numFmtId="0" fontId="2" fillId="44" borderId="132" xfId="54" applyFont="1" applyFill="1" applyBorder="1" applyAlignment="1">
      <alignment horizontal="center" vertical="center" wrapText="1"/>
      <protection/>
    </xf>
    <xf numFmtId="0" fontId="5" fillId="0" borderId="133" xfId="54" applyBorder="1">
      <alignment/>
      <protection/>
    </xf>
    <xf numFmtId="0" fontId="5" fillId="0" borderId="134" xfId="54" applyBorder="1">
      <alignment/>
      <protection/>
    </xf>
    <xf numFmtId="0" fontId="2" fillId="45" borderId="132" xfId="54" applyFont="1" applyFill="1" applyBorder="1" applyAlignment="1">
      <alignment horizontal="center" vertical="center"/>
      <protection/>
    </xf>
    <xf numFmtId="0" fontId="5" fillId="0" borderId="135" xfId="54" applyBorder="1">
      <alignment/>
      <protection/>
    </xf>
    <xf numFmtId="0" fontId="2" fillId="46" borderId="136" xfId="54" applyFont="1" applyFill="1" applyBorder="1" applyAlignment="1">
      <alignment horizontal="center" vertical="center" wrapText="1"/>
      <protection/>
    </xf>
    <xf numFmtId="0" fontId="5" fillId="0" borderId="137" xfId="54" applyBorder="1">
      <alignment/>
      <protection/>
    </xf>
    <xf numFmtId="0" fontId="5" fillId="0" borderId="138" xfId="54" applyBorder="1">
      <alignment/>
      <protection/>
    </xf>
    <xf numFmtId="0" fontId="2" fillId="36" borderId="139" xfId="54" applyFont="1" applyFill="1" applyBorder="1" applyAlignment="1">
      <alignment horizontal="center" vertical="center" wrapText="1"/>
      <protection/>
    </xf>
    <xf numFmtId="0" fontId="5" fillId="0" borderId="140" xfId="54" applyBorder="1">
      <alignment/>
      <protection/>
    </xf>
    <xf numFmtId="0" fontId="5" fillId="0" borderId="17" xfId="54" applyBorder="1">
      <alignment/>
      <protection/>
    </xf>
    <xf numFmtId="0" fontId="2" fillId="36" borderId="110" xfId="54" applyFont="1" applyFill="1" applyBorder="1" applyAlignment="1">
      <alignment horizontal="center" vertical="center" wrapText="1"/>
      <protection/>
    </xf>
    <xf numFmtId="0" fontId="2" fillId="36" borderId="138" xfId="54" applyFont="1" applyFill="1" applyBorder="1" applyAlignment="1">
      <alignment horizontal="center" vertical="center" wrapText="1"/>
      <protection/>
    </xf>
    <xf numFmtId="0" fontId="2" fillId="36" borderId="109" xfId="54" applyFont="1" applyFill="1" applyBorder="1" applyAlignment="1">
      <alignment horizontal="center" vertical="center" wrapText="1"/>
      <protection/>
    </xf>
    <xf numFmtId="0" fontId="2" fillId="36" borderId="120" xfId="54" applyFont="1" applyFill="1" applyBorder="1" applyAlignment="1">
      <alignment horizontal="center" vertical="center" wrapText="1"/>
      <protection/>
    </xf>
    <xf numFmtId="0" fontId="2" fillId="0" borderId="60" xfId="53" applyFont="1" applyBorder="1" applyAlignment="1" applyProtection="1">
      <alignment horizontal="center" vertical="center" textRotation="90" wrapText="1"/>
      <protection locked="0"/>
    </xf>
    <xf numFmtId="0" fontId="12" fillId="0" borderId="141" xfId="53" applyFont="1" applyBorder="1" applyAlignment="1" applyProtection="1">
      <alignment horizontal="center" vertical="center" textRotation="90" wrapText="1"/>
      <protection locked="0"/>
    </xf>
    <xf numFmtId="0" fontId="2" fillId="0" borderId="142" xfId="53" applyFont="1" applyBorder="1" applyAlignment="1" applyProtection="1">
      <alignment horizontal="center" vertical="center" textRotation="90" wrapText="1"/>
      <protection locked="0"/>
    </xf>
    <xf numFmtId="0" fontId="12" fillId="0" borderId="143" xfId="53" applyFont="1" applyBorder="1" applyAlignment="1" applyProtection="1">
      <alignment horizontal="center" vertical="center" textRotation="90" wrapText="1"/>
      <protection locked="0"/>
    </xf>
    <xf numFmtId="0" fontId="12" fillId="0" borderId="23" xfId="53" applyFont="1" applyBorder="1" applyAlignment="1" applyProtection="1">
      <alignment horizontal="center" vertical="center" textRotation="90" wrapText="1"/>
      <protection locked="0"/>
    </xf>
    <xf numFmtId="169" fontId="13" fillId="0" borderId="144" xfId="63" applyNumberFormat="1" applyFont="1" applyBorder="1" applyAlignment="1" applyProtection="1">
      <alignment horizontal="center" vertical="center" wrapText="1"/>
      <protection locked="0"/>
    </xf>
    <xf numFmtId="169" fontId="13" fillId="0" borderId="145" xfId="63" applyNumberFormat="1" applyFont="1" applyBorder="1" applyAlignment="1" applyProtection="1">
      <alignment horizontal="center" vertical="center" wrapText="1"/>
      <protection locked="0"/>
    </xf>
    <xf numFmtId="169" fontId="13" fillId="0" borderId="146" xfId="63" applyNumberFormat="1" applyFont="1" applyBorder="1" applyAlignment="1" applyProtection="1">
      <alignment horizontal="center" vertical="center" wrapText="1"/>
      <protection locked="0"/>
    </xf>
    <xf numFmtId="0" fontId="13" fillId="0" borderId="144" xfId="54" applyFont="1" applyBorder="1" applyAlignment="1" applyProtection="1">
      <alignment horizontal="center" vertical="center" wrapText="1"/>
      <protection locked="0"/>
    </xf>
    <xf numFmtId="0" fontId="13" fillId="0" borderId="145" xfId="54" applyFont="1" applyBorder="1" applyAlignment="1" applyProtection="1">
      <alignment horizontal="center" vertical="center" wrapText="1"/>
      <protection locked="0"/>
    </xf>
    <xf numFmtId="0" fontId="13" fillId="0" borderId="146" xfId="54" applyFont="1" applyBorder="1" applyAlignment="1" applyProtection="1">
      <alignment horizontal="center" vertical="center" wrapText="1"/>
      <protection locked="0"/>
    </xf>
    <xf numFmtId="0" fontId="13" fillId="0" borderId="147" xfId="54" applyFont="1" applyBorder="1" applyAlignment="1" applyProtection="1">
      <alignment horizontal="center" vertical="center" wrapText="1"/>
      <protection locked="0"/>
    </xf>
    <xf numFmtId="0" fontId="13" fillId="0" borderId="148" xfId="54" applyFont="1" applyBorder="1" applyAlignment="1" applyProtection="1">
      <alignment horizontal="center" vertical="center" wrapText="1"/>
      <protection locked="0"/>
    </xf>
    <xf numFmtId="0" fontId="2" fillId="0" borderId="141" xfId="53" applyFont="1" applyBorder="1" applyAlignment="1" applyProtection="1">
      <alignment horizontal="center" vertical="center" textRotation="90" wrapText="1"/>
      <protection locked="0"/>
    </xf>
    <xf numFmtId="0" fontId="2" fillId="0" borderId="149" xfId="53" applyFont="1" applyBorder="1" applyAlignment="1" applyProtection="1">
      <alignment horizontal="center" vertical="center" textRotation="90" wrapText="1"/>
      <protection locked="0"/>
    </xf>
    <xf numFmtId="169" fontId="10" fillId="0" borderId="150" xfId="63" applyNumberFormat="1" applyFont="1" applyBorder="1" applyAlignment="1" applyProtection="1">
      <alignment horizontal="center" vertical="center" wrapText="1"/>
      <protection locked="0"/>
    </xf>
    <xf numFmtId="169" fontId="10" fillId="0" borderId="145" xfId="63" applyNumberFormat="1" applyFont="1" applyBorder="1" applyAlignment="1" applyProtection="1">
      <alignment horizontal="center" vertical="center" wrapText="1"/>
      <protection locked="0"/>
    </xf>
    <xf numFmtId="169" fontId="10" fillId="0" borderId="151" xfId="63" applyNumberFormat="1" applyFont="1" applyBorder="1" applyAlignment="1" applyProtection="1">
      <alignment horizontal="center" vertical="center" wrapText="1"/>
      <protection locked="0"/>
    </xf>
    <xf numFmtId="169" fontId="10" fillId="0" borderId="147" xfId="63" applyNumberFormat="1" applyFont="1" applyBorder="1" applyAlignment="1" applyProtection="1">
      <alignment horizontal="center" vertical="center" wrapText="1"/>
      <protection locked="0"/>
    </xf>
    <xf numFmtId="169" fontId="10" fillId="0" borderId="146" xfId="63" applyNumberFormat="1" applyFont="1" applyBorder="1" applyAlignment="1" applyProtection="1">
      <alignment horizontal="center" vertical="center" wrapText="1"/>
      <protection locked="0"/>
    </xf>
    <xf numFmtId="169" fontId="10" fillId="0" borderId="144" xfId="63" applyNumberFormat="1" applyFont="1" applyBorder="1" applyAlignment="1" applyProtection="1">
      <alignment horizontal="center" vertical="center" wrapText="1"/>
      <protection locked="0"/>
    </xf>
    <xf numFmtId="169" fontId="10" fillId="0" borderId="152" xfId="63" applyNumberFormat="1" applyFont="1" applyBorder="1" applyAlignment="1" applyProtection="1">
      <alignment horizontal="center" vertical="center" wrapText="1"/>
      <protection locked="0"/>
    </xf>
    <xf numFmtId="0" fontId="9" fillId="2" borderId="153" xfId="53" applyFont="1" applyFill="1" applyBorder="1" applyAlignment="1" applyProtection="1">
      <alignment horizontal="center" vertical="center" wrapText="1"/>
      <protection/>
    </xf>
    <xf numFmtId="0" fontId="9" fillId="2" borderId="143" xfId="53" applyFont="1" applyFill="1" applyBorder="1" applyAlignment="1" applyProtection="1">
      <alignment horizontal="center" vertical="center" wrapText="1"/>
      <protection/>
    </xf>
    <xf numFmtId="0" fontId="9" fillId="2" borderId="23" xfId="53" applyFont="1" applyFill="1" applyBorder="1" applyAlignment="1" applyProtection="1">
      <alignment horizontal="center" vertical="center" wrapText="1"/>
      <protection/>
    </xf>
    <xf numFmtId="0" fontId="2" fillId="35" borderId="153" xfId="53" applyFont="1" applyFill="1" applyBorder="1" applyAlignment="1" applyProtection="1">
      <alignment horizontal="center" vertical="center" wrapText="1"/>
      <protection/>
    </xf>
    <xf numFmtId="0" fontId="2" fillId="35" borderId="143" xfId="53" applyFont="1" applyFill="1" applyBorder="1" applyAlignment="1" applyProtection="1">
      <alignment horizontal="center" vertical="center" wrapText="1"/>
      <protection/>
    </xf>
    <xf numFmtId="0" fontId="2" fillId="35" borderId="23" xfId="53" applyFont="1" applyFill="1" applyBorder="1" applyAlignment="1" applyProtection="1">
      <alignment horizontal="center" vertical="center" wrapText="1"/>
      <protection/>
    </xf>
    <xf numFmtId="0" fontId="2" fillId="35" borderId="154" xfId="53" applyFont="1" applyFill="1" applyBorder="1" applyAlignment="1" applyProtection="1">
      <alignment horizontal="center" vertical="center" wrapText="1"/>
      <protection/>
    </xf>
    <xf numFmtId="0" fontId="2" fillId="35" borderId="155" xfId="53" applyFont="1" applyFill="1" applyBorder="1" applyAlignment="1" applyProtection="1">
      <alignment horizontal="center" vertical="center" wrapText="1"/>
      <protection/>
    </xf>
    <xf numFmtId="0" fontId="2" fillId="35" borderId="156" xfId="53" applyFont="1" applyFill="1" applyBorder="1" applyAlignment="1" applyProtection="1">
      <alignment horizontal="center" vertical="center" wrapText="1"/>
      <protection/>
    </xf>
    <xf numFmtId="0" fontId="2" fillId="47" borderId="157" xfId="53" applyFont="1" applyFill="1" applyBorder="1" applyAlignment="1" applyProtection="1">
      <alignment horizontal="center" vertical="center" wrapText="1"/>
      <protection/>
    </xf>
    <xf numFmtId="0" fontId="0" fillId="48" borderId="158" xfId="53" applyFill="1" applyBorder="1" applyAlignment="1" applyProtection="1">
      <alignment horizontal="center" vertical="center" wrapText="1"/>
      <protection/>
    </xf>
    <xf numFmtId="0" fontId="0" fillId="0" borderId="23" xfId="53" applyBorder="1" applyAlignment="1" applyProtection="1">
      <alignment/>
      <protection/>
    </xf>
    <xf numFmtId="0" fontId="2" fillId="47" borderId="159" xfId="53" applyFont="1" applyFill="1" applyBorder="1" applyAlignment="1" applyProtection="1">
      <alignment horizontal="center" vertical="center" wrapText="1"/>
      <protection/>
    </xf>
    <xf numFmtId="0" fontId="2" fillId="47" borderId="140" xfId="53" applyFont="1" applyFill="1" applyBorder="1" applyAlignment="1" applyProtection="1">
      <alignment horizontal="center" vertical="center" wrapText="1"/>
      <protection/>
    </xf>
    <xf numFmtId="0" fontId="2" fillId="47" borderId="160" xfId="53" applyFont="1" applyFill="1" applyBorder="1" applyAlignment="1" applyProtection="1">
      <alignment horizontal="center" vertical="center" wrapText="1"/>
      <protection/>
    </xf>
    <xf numFmtId="0" fontId="2" fillId="35" borderId="161" xfId="53" applyFont="1" applyFill="1" applyBorder="1" applyAlignment="1" applyProtection="1">
      <alignment horizontal="center" vertical="center" wrapText="1"/>
      <protection/>
    </xf>
    <xf numFmtId="0" fontId="0" fillId="0" borderId="161" xfId="53" applyBorder="1" applyAlignment="1" applyProtection="1">
      <alignment horizontal="center" vertical="center" wrapText="1"/>
      <protection/>
    </xf>
    <xf numFmtId="0" fontId="2" fillId="43" borderId="162" xfId="53" applyFont="1" applyFill="1" applyBorder="1" applyAlignment="1" applyProtection="1">
      <alignment horizontal="center" vertical="center" wrapText="1"/>
      <protection/>
    </xf>
    <xf numFmtId="0" fontId="2" fillId="43" borderId="163" xfId="53" applyFont="1" applyFill="1" applyBorder="1" applyAlignment="1" applyProtection="1">
      <alignment horizontal="center" vertical="center" wrapText="1"/>
      <protection/>
    </xf>
    <xf numFmtId="0" fontId="2" fillId="43" borderId="164" xfId="53" applyFont="1" applyFill="1" applyBorder="1" applyAlignment="1" applyProtection="1">
      <alignment horizontal="center" vertical="center" wrapText="1"/>
      <protection/>
    </xf>
    <xf numFmtId="0" fontId="2" fillId="35" borderId="165" xfId="53" applyFont="1" applyFill="1" applyBorder="1" applyAlignment="1" applyProtection="1">
      <alignment horizontal="center" vertical="center" wrapText="1"/>
      <protection/>
    </xf>
    <xf numFmtId="0" fontId="2" fillId="35" borderId="166" xfId="53" applyFont="1" applyFill="1" applyBorder="1" applyAlignment="1" applyProtection="1">
      <alignment horizontal="center" vertical="center" wrapText="1"/>
      <protection/>
    </xf>
    <xf numFmtId="0" fontId="2" fillId="35" borderId="167" xfId="53" applyFont="1" applyFill="1" applyBorder="1" applyAlignment="1" applyProtection="1">
      <alignment horizontal="center" vertical="center" wrapText="1"/>
      <protection/>
    </xf>
    <xf numFmtId="0" fontId="2" fillId="43" borderId="168" xfId="53" applyFont="1" applyFill="1" applyBorder="1" applyAlignment="1" applyProtection="1">
      <alignment horizontal="center" vertical="center" wrapText="1"/>
      <protection/>
    </xf>
    <xf numFmtId="0" fontId="2" fillId="43" borderId="169" xfId="53" applyFont="1" applyFill="1" applyBorder="1" applyAlignment="1" applyProtection="1">
      <alignment horizontal="center" vertical="center" wrapText="1"/>
      <protection/>
    </xf>
    <xf numFmtId="0" fontId="2" fillId="35" borderId="170" xfId="53" applyFont="1" applyFill="1" applyBorder="1" applyAlignment="1" applyProtection="1">
      <alignment horizontal="center" vertical="center" wrapText="1"/>
      <protection/>
    </xf>
    <xf numFmtId="0" fontId="0" fillId="0" borderId="23" xfId="53" applyBorder="1" applyAlignment="1" applyProtection="1">
      <alignment horizontal="center" vertical="center" wrapText="1"/>
      <protection/>
    </xf>
    <xf numFmtId="0" fontId="2" fillId="35" borderId="171" xfId="53" applyFont="1" applyFill="1" applyBorder="1" applyAlignment="1" applyProtection="1">
      <alignment horizontal="center" vertical="center" wrapText="1"/>
      <protection/>
    </xf>
    <xf numFmtId="0" fontId="2" fillId="35" borderId="172" xfId="53" applyFont="1" applyFill="1" applyBorder="1" applyAlignment="1" applyProtection="1">
      <alignment horizontal="center" vertical="center" wrapText="1"/>
      <protection/>
    </xf>
    <xf numFmtId="0" fontId="2" fillId="35" borderId="173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8" fillId="35" borderId="174" xfId="53" applyFont="1" applyFill="1" applyBorder="1" applyAlignment="1" applyProtection="1">
      <alignment horizontal="center" vertical="center" wrapText="1"/>
      <protection/>
    </xf>
    <xf numFmtId="0" fontId="8" fillId="35" borderId="175" xfId="53" applyFont="1" applyFill="1" applyBorder="1" applyAlignment="1" applyProtection="1">
      <alignment horizontal="center" vertical="center" wrapText="1"/>
      <protection/>
    </xf>
    <xf numFmtId="0" fontId="8" fillId="35" borderId="176" xfId="53" applyFont="1" applyFill="1" applyBorder="1" applyAlignment="1" applyProtection="1">
      <alignment horizontal="center" vertical="center" wrapText="1"/>
      <protection/>
    </xf>
    <xf numFmtId="0" fontId="2" fillId="47" borderId="177" xfId="53" applyFont="1" applyFill="1" applyBorder="1" applyAlignment="1" applyProtection="1">
      <alignment horizontal="center" vertical="center" wrapText="1"/>
      <protection/>
    </xf>
    <xf numFmtId="0" fontId="2" fillId="47" borderId="178" xfId="53" applyFont="1" applyFill="1" applyBorder="1" applyAlignment="1" applyProtection="1">
      <alignment horizontal="center" vertical="center" wrapText="1"/>
      <protection/>
    </xf>
    <xf numFmtId="0" fontId="0" fillId="48" borderId="179" xfId="53" applyFill="1" applyBorder="1" applyAlignment="1" applyProtection="1">
      <alignment horizontal="center" vertical="center" wrapText="1"/>
      <protection/>
    </xf>
    <xf numFmtId="0" fontId="8" fillId="35" borderId="180" xfId="53" applyFont="1" applyFill="1" applyBorder="1" applyAlignment="1" applyProtection="1">
      <alignment horizontal="center" vertical="center" wrapText="1"/>
      <protection/>
    </xf>
    <xf numFmtId="0" fontId="8" fillId="35" borderId="181" xfId="53" applyFont="1" applyFill="1" applyBorder="1" applyAlignment="1" applyProtection="1">
      <alignment horizontal="center" vertical="center" wrapText="1"/>
      <protection/>
    </xf>
    <xf numFmtId="0" fontId="8" fillId="35" borderId="157" xfId="53" applyFont="1" applyFill="1" applyBorder="1" applyAlignment="1" applyProtection="1">
      <alignment horizontal="center" vertical="center" wrapText="1"/>
      <protection/>
    </xf>
    <xf numFmtId="0" fontId="2" fillId="35" borderId="182" xfId="53" applyFont="1" applyFill="1" applyBorder="1" applyAlignment="1" applyProtection="1">
      <alignment horizontal="center" vertical="center" wrapText="1"/>
      <protection/>
    </xf>
    <xf numFmtId="0" fontId="2" fillId="35" borderId="183" xfId="53" applyFont="1" applyFill="1" applyBorder="1" applyAlignment="1" applyProtection="1">
      <alignment horizontal="center" vertical="center" wrapText="1"/>
      <protection/>
    </xf>
    <xf numFmtId="0" fontId="2" fillId="35" borderId="184" xfId="53" applyFont="1" applyFill="1" applyBorder="1" applyAlignment="1" applyProtection="1">
      <alignment horizontal="center" vertical="center" wrapText="1"/>
      <protection/>
    </xf>
    <xf numFmtId="0" fontId="2" fillId="35" borderId="185" xfId="53" applyFont="1" applyFill="1" applyBorder="1" applyAlignment="1" applyProtection="1">
      <alignment horizontal="center" vertical="center" wrapText="1"/>
      <protection/>
    </xf>
    <xf numFmtId="0" fontId="2" fillId="35" borderId="186" xfId="53" applyFont="1" applyFill="1" applyBorder="1" applyAlignment="1" applyProtection="1">
      <alignment horizontal="center" vertical="center" wrapText="1"/>
      <protection/>
    </xf>
    <xf numFmtId="0" fontId="2" fillId="35" borderId="187" xfId="53" applyFont="1" applyFill="1" applyBorder="1" applyAlignment="1" applyProtection="1">
      <alignment horizontal="center" vertical="center" wrapText="1"/>
      <protection/>
    </xf>
    <xf numFmtId="0" fontId="8" fillId="35" borderId="162" xfId="53" applyFont="1" applyFill="1" applyBorder="1" applyAlignment="1" applyProtection="1">
      <alignment horizontal="center" vertical="center" wrapText="1"/>
      <protection/>
    </xf>
    <xf numFmtId="0" fontId="8" fillId="35" borderId="163" xfId="53" applyFont="1" applyFill="1" applyBorder="1" applyAlignment="1" applyProtection="1">
      <alignment horizontal="center" vertical="center" wrapText="1"/>
      <protection/>
    </xf>
    <xf numFmtId="0" fontId="8" fillId="35" borderId="164" xfId="53" applyFont="1" applyFill="1" applyBorder="1" applyAlignment="1" applyProtection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34" borderId="17" xfId="55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0" fontId="15" fillId="39" borderId="73" xfId="54" applyFont="1" applyFill="1" applyBorder="1" applyAlignment="1">
      <alignment horizontal="center" vertical="center" wrapText="1"/>
      <protection/>
    </xf>
    <xf numFmtId="0" fontId="2" fillId="38" borderId="0" xfId="55" applyFont="1" applyFill="1" applyBorder="1" applyAlignment="1">
      <alignment horizontal="center" vertical="center" wrapText="1"/>
      <protection/>
    </xf>
    <xf numFmtId="0" fontId="15" fillId="38" borderId="188" xfId="54" applyFont="1" applyFill="1" applyBorder="1" applyAlignment="1">
      <alignment horizontal="right"/>
      <protection/>
    </xf>
    <xf numFmtId="0" fontId="15" fillId="38" borderId="189" xfId="54" applyFont="1" applyFill="1" applyBorder="1" applyAlignment="1">
      <alignment horizontal="right"/>
      <protection/>
    </xf>
    <xf numFmtId="0" fontId="15" fillId="38" borderId="190" xfId="54" applyFont="1" applyFill="1" applyBorder="1" applyAlignment="1">
      <alignment horizontal="right"/>
      <protection/>
    </xf>
    <xf numFmtId="0" fontId="9" fillId="39" borderId="188" xfId="54" applyFont="1" applyFill="1" applyBorder="1" applyAlignment="1">
      <alignment horizontal="left" vertical="center" wrapText="1"/>
      <protection/>
    </xf>
    <xf numFmtId="0" fontId="9" fillId="39" borderId="189" xfId="54" applyFont="1" applyFill="1" applyBorder="1" applyAlignment="1">
      <alignment horizontal="left" vertical="center" wrapText="1"/>
      <protection/>
    </xf>
    <xf numFmtId="0" fontId="9" fillId="39" borderId="190" xfId="54" applyFont="1" applyFill="1" applyBorder="1" applyAlignment="1">
      <alignment horizontal="left" vertical="center" wrapText="1"/>
      <protection/>
    </xf>
    <xf numFmtId="0" fontId="9" fillId="39" borderId="73" xfId="54" applyFont="1" applyFill="1" applyBorder="1" applyAlignment="1">
      <alignment horizontal="left"/>
      <protection/>
    </xf>
    <xf numFmtId="0" fontId="9" fillId="39" borderId="188" xfId="54" applyFont="1" applyFill="1" applyBorder="1" applyAlignment="1">
      <alignment horizontal="center" vertical="center" wrapText="1"/>
      <protection/>
    </xf>
    <xf numFmtId="0" fontId="9" fillId="39" borderId="189" xfId="54" applyFont="1" applyFill="1" applyBorder="1" applyAlignment="1">
      <alignment horizontal="center" vertical="center" wrapText="1"/>
      <protection/>
    </xf>
    <xf numFmtId="0" fontId="9" fillId="39" borderId="190" xfId="54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/>
      <protection/>
    </xf>
    <xf numFmtId="0" fontId="2" fillId="33" borderId="12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justify" vertical="center" wrapText="1"/>
      <protection/>
    </xf>
    <xf numFmtId="0" fontId="3" fillId="0" borderId="12" xfId="52" applyFont="1" applyBorder="1" applyAlignment="1" applyProtection="1">
      <alignment horizontal="justify" vertical="center" wrapText="1"/>
      <protection/>
    </xf>
    <xf numFmtId="0" fontId="3" fillId="0" borderId="191" xfId="52" applyFont="1" applyBorder="1" applyAlignment="1" applyProtection="1">
      <alignment horizontal="justify" vertical="center" wrapText="1"/>
      <protection/>
    </xf>
    <xf numFmtId="0" fontId="3" fillId="0" borderId="14" xfId="52" applyFont="1" applyBorder="1" applyAlignment="1" applyProtection="1">
      <alignment horizontal="justify" vertical="center" wrapText="1"/>
      <protection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73" xfId="51" applyFont="1" applyBorder="1" applyAlignment="1" applyProtection="1">
      <alignment horizontal="center" vertical="center" wrapText="1"/>
      <protection locked="0"/>
    </xf>
    <xf numFmtId="0" fontId="3" fillId="49" borderId="0" xfId="50" applyFont="1" applyFill="1" applyAlignment="1">
      <alignment horizontal="left" vertical="center" wrapText="1"/>
      <protection/>
    </xf>
    <xf numFmtId="0" fontId="4" fillId="34" borderId="73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 vertical="center" wrapText="1"/>
      <protection/>
    </xf>
    <xf numFmtId="0" fontId="2" fillId="33" borderId="192" xfId="52" applyFont="1" applyFill="1" applyBorder="1" applyAlignment="1" applyProtection="1">
      <alignment horizontal="center" vertical="center" wrapText="1"/>
      <protection/>
    </xf>
    <xf numFmtId="0" fontId="2" fillId="33" borderId="193" xfId="52" applyFont="1" applyFill="1" applyBorder="1" applyAlignment="1" applyProtection="1">
      <alignment horizontal="center" vertical="center" wrapText="1"/>
      <protection/>
    </xf>
    <xf numFmtId="0" fontId="2" fillId="33" borderId="11" xfId="52" applyFont="1" applyFill="1" applyBorder="1" applyAlignment="1" applyProtection="1">
      <alignment horizontal="center" vertical="center" wrapText="1"/>
      <protection/>
    </xf>
    <xf numFmtId="0" fontId="2" fillId="33" borderId="194" xfId="52" applyFont="1" applyFill="1" applyBorder="1" applyAlignment="1" applyProtection="1">
      <alignment horizontal="center" vertical="center" wrapText="1"/>
      <protection/>
    </xf>
    <xf numFmtId="0" fontId="2" fillId="33" borderId="13" xfId="52" applyFont="1" applyFill="1" applyBorder="1" applyAlignment="1" applyProtection="1">
      <alignment horizontal="center" vertical="center" wrapText="1"/>
      <protection/>
    </xf>
    <xf numFmtId="0" fontId="2" fillId="34" borderId="191" xfId="52" applyFont="1" applyFill="1" applyBorder="1" applyAlignment="1" applyProtection="1">
      <alignment horizontal="center" vertical="center" wrapText="1"/>
      <protection/>
    </xf>
    <xf numFmtId="0" fontId="2" fillId="34" borderId="14" xfId="52" applyFont="1" applyFill="1" applyBorder="1" applyAlignment="1" applyProtection="1">
      <alignment horizontal="center" vertical="center" wrapText="1"/>
      <protection/>
    </xf>
    <xf numFmtId="0" fontId="4" fillId="34" borderId="192" xfId="52" applyFont="1" applyFill="1" applyBorder="1" applyAlignment="1" applyProtection="1">
      <alignment horizontal="center" vertical="center" wrapText="1"/>
      <protection/>
    </xf>
    <xf numFmtId="0" fontId="4" fillId="34" borderId="193" xfId="52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4" xfId="51"/>
    <cellStyle name="Normal 15 2" xfId="52"/>
    <cellStyle name="Normal 2" xfId="53"/>
    <cellStyle name="Normal 2 2" xfId="54"/>
    <cellStyle name="Normal 3" xfId="55"/>
    <cellStyle name="Normal 3 3" xfId="56"/>
    <cellStyle name="Nota" xfId="57"/>
    <cellStyle name="Percent" xfId="58"/>
    <cellStyle name="Saída" xfId="59"/>
    <cellStyle name="Comma" xfId="60"/>
    <cellStyle name="Comma [0]" xfId="61"/>
    <cellStyle name="Separador de milhares 11 2" xfId="62"/>
    <cellStyle name="Separador de milhares 2" xfId="63"/>
    <cellStyle name="Separador de milhares 2 2" xfId="64"/>
    <cellStyle name="Separador de milhares 3" xfId="65"/>
    <cellStyle name="Separador de milhares 9" xfId="66"/>
    <cellStyle name="Separador de milhares 9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V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PortConj5AnexoVTab1NuncaHaDa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II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V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Modelos\Bases%20Output%20a%20&#8212;%20LO1003\base_qq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II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I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4</v>
          </cell>
        </row>
        <row r="4">
          <cell r="B4">
            <v>2023</v>
          </cell>
        </row>
        <row r="6">
          <cell r="B6" t="str">
            <v>01/04/2023</v>
          </cell>
        </row>
        <row r="7">
          <cell r="B7" t="str">
            <v>04</v>
          </cell>
        </row>
        <row r="8">
          <cell r="B8" t="str">
            <v>05</v>
          </cell>
        </row>
        <row r="11">
          <cell r="B11" t="str">
            <v>ABR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2">
          <cell r="D2">
            <v>4</v>
          </cell>
        </row>
        <row r="3">
          <cell r="D3">
            <v>2023</v>
          </cell>
        </row>
        <row r="6">
          <cell r="D6" t="str">
            <v>04</v>
          </cell>
        </row>
        <row r="7">
          <cell r="D7" t="str">
            <v>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4</v>
          </cell>
        </row>
        <row r="4">
          <cell r="B4">
            <v>2023</v>
          </cell>
        </row>
        <row r="5">
          <cell r="B5" t="str">
            <v>20/05/2023</v>
          </cell>
        </row>
        <row r="6">
          <cell r="B6" t="str">
            <v>01/04/2023</v>
          </cell>
        </row>
        <row r="7">
          <cell r="B7" t="str">
            <v>04</v>
          </cell>
        </row>
        <row r="8">
          <cell r="B8" t="str">
            <v>05</v>
          </cell>
        </row>
        <row r="11">
          <cell r="B11" t="str">
            <v>ABR</v>
          </cell>
        </row>
      </sheetData>
      <sheetData sheetId="2">
        <row r="5">
          <cell r="C5">
            <v>44958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25">
          <cell r="D25">
            <v>4</v>
          </cell>
        </row>
        <row r="26">
          <cell r="D26">
            <v>2023</v>
          </cell>
        </row>
        <row r="27">
          <cell r="D27" t="str">
            <v>20/05/2023</v>
          </cell>
        </row>
        <row r="28">
          <cell r="D28" t="str">
            <v>01/04/2023</v>
          </cell>
        </row>
        <row r="29">
          <cell r="D29" t="str">
            <v>04</v>
          </cell>
        </row>
        <row r="30">
          <cell r="D30" t="str">
            <v>05</v>
          </cell>
        </row>
        <row r="33">
          <cell r="D33" t="str">
            <v>ABR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4</v>
          </cell>
        </row>
        <row r="4">
          <cell r="B4">
            <v>2023</v>
          </cell>
        </row>
        <row r="5">
          <cell r="B5" t="str">
            <v>20/05/2023</v>
          </cell>
        </row>
        <row r="6">
          <cell r="B6" t="str">
            <v>01/04/2023</v>
          </cell>
        </row>
        <row r="7">
          <cell r="B7" t="str">
            <v>04</v>
          </cell>
        </row>
        <row r="8">
          <cell r="B8" t="str">
            <v>05</v>
          </cell>
        </row>
        <row r="11">
          <cell r="B11" t="str">
            <v>ABR</v>
          </cell>
        </row>
      </sheetData>
      <sheetData sheetId="2">
        <row r="5">
          <cell r="C5">
            <v>43466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4</v>
          </cell>
        </row>
        <row r="4">
          <cell r="B4">
            <v>2023</v>
          </cell>
        </row>
        <row r="5">
          <cell r="B5" t="str">
            <v>20/05/2023</v>
          </cell>
        </row>
        <row r="6">
          <cell r="B6" t="str">
            <v>01/04/2023</v>
          </cell>
        </row>
        <row r="7">
          <cell r="B7" t="str">
            <v>04</v>
          </cell>
        </row>
        <row r="8">
          <cell r="B8" t="str">
            <v>05</v>
          </cell>
        </row>
        <row r="11">
          <cell r="B11" t="str">
            <v>ABR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4</v>
          </cell>
        </row>
        <row r="57">
          <cell r="D57">
            <v>2023</v>
          </cell>
        </row>
        <row r="58">
          <cell r="D58" t="str">
            <v>20/05/2023</v>
          </cell>
        </row>
        <row r="59">
          <cell r="D59" t="str">
            <v>01/04/2023</v>
          </cell>
        </row>
        <row r="60">
          <cell r="D60" t="str">
            <v>04</v>
          </cell>
        </row>
        <row r="61">
          <cell r="D61" t="str">
            <v>05</v>
          </cell>
        </row>
        <row r="64">
          <cell r="D64" t="str">
            <v>ABR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PageLayoutView="0" workbookViewId="0" topLeftCell="A1">
      <selection activeCell="A1" sqref="A1:M1"/>
    </sheetView>
  </sheetViews>
  <sheetFormatPr defaultColWidth="9.140625" defaultRowHeight="15"/>
  <cols>
    <col min="1" max="2" width="11.140625" style="171" customWidth="1"/>
    <col min="3" max="3" width="11.140625" style="143" customWidth="1"/>
    <col min="4" max="4" width="13.28125" style="143" customWidth="1"/>
    <col min="5" max="6" width="14.28125" style="143" customWidth="1"/>
    <col min="7" max="7" width="14.28125" style="172" customWidth="1"/>
    <col min="8" max="12" width="14.28125" style="143" customWidth="1"/>
    <col min="13" max="13" width="15.8515625" style="143" customWidth="1"/>
    <col min="14" max="16384" width="9.140625" style="143" customWidth="1"/>
  </cols>
  <sheetData>
    <row r="1" spans="1:13" ht="12.75" customHeight="1">
      <c r="A1" s="300" t="s">
        <v>105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2.75" customHeight="1">
      <c r="A2" s="300" t="s">
        <v>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2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147" customFormat="1" ht="12.75" customHeight="1">
      <c r="A4" s="145" t="s">
        <v>155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149" customFormat="1" ht="13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L5" s="150" t="s">
        <v>2</v>
      </c>
      <c r="M5" s="269" t="s">
        <v>150</v>
      </c>
    </row>
    <row r="6" spans="1:13" ht="13.5" customHeight="1" thickTop="1">
      <c r="A6" s="301" t="s">
        <v>61</v>
      </c>
      <c r="B6" s="302"/>
      <c r="C6" s="302"/>
      <c r="D6" s="303"/>
      <c r="E6" s="307" t="s">
        <v>63</v>
      </c>
      <c r="F6" s="308"/>
      <c r="G6" s="308"/>
      <c r="H6" s="308"/>
      <c r="I6" s="309"/>
      <c r="J6" s="310" t="s">
        <v>106</v>
      </c>
      <c r="K6" s="308"/>
      <c r="L6" s="311"/>
      <c r="M6" s="312" t="s">
        <v>111</v>
      </c>
    </row>
    <row r="7" spans="1:13" ht="12.75" customHeight="1">
      <c r="A7" s="304"/>
      <c r="B7" s="305"/>
      <c r="C7" s="305"/>
      <c r="D7" s="306"/>
      <c r="E7" s="315" t="s">
        <v>107</v>
      </c>
      <c r="F7" s="316"/>
      <c r="G7" s="317"/>
      <c r="H7" s="298" t="s">
        <v>108</v>
      </c>
      <c r="I7" s="318" t="s">
        <v>14</v>
      </c>
      <c r="J7" s="320" t="s">
        <v>112</v>
      </c>
      <c r="K7" s="298" t="s">
        <v>109</v>
      </c>
      <c r="L7" s="298" t="s">
        <v>14</v>
      </c>
      <c r="M7" s="313"/>
    </row>
    <row r="8" spans="1:13" ht="38.25">
      <c r="A8" s="151" t="s">
        <v>73</v>
      </c>
      <c r="B8" s="152" t="s">
        <v>74</v>
      </c>
      <c r="C8" s="152" t="s">
        <v>75</v>
      </c>
      <c r="D8" s="153" t="s">
        <v>113</v>
      </c>
      <c r="E8" s="151" t="s">
        <v>114</v>
      </c>
      <c r="F8" s="152" t="s">
        <v>115</v>
      </c>
      <c r="G8" s="154" t="s">
        <v>55</v>
      </c>
      <c r="H8" s="299"/>
      <c r="I8" s="319"/>
      <c r="J8" s="321"/>
      <c r="K8" s="299"/>
      <c r="L8" s="299"/>
      <c r="M8" s="314"/>
    </row>
    <row r="9" spans="1:13" s="156" customFormat="1" ht="12.75" customHeight="1">
      <c r="A9" s="287" t="s">
        <v>94</v>
      </c>
      <c r="B9" s="290" t="s">
        <v>95</v>
      </c>
      <c r="C9" s="293" t="s">
        <v>96</v>
      </c>
      <c r="D9" s="155">
        <v>13</v>
      </c>
      <c r="E9" s="199">
        <v>518</v>
      </c>
      <c r="F9" s="200"/>
      <c r="G9" s="201">
        <f>E9+F9</f>
        <v>518</v>
      </c>
      <c r="H9" s="202"/>
      <c r="I9" s="201">
        <f>G9+H9</f>
        <v>518</v>
      </c>
      <c r="J9" s="199">
        <v>221</v>
      </c>
      <c r="K9" s="200">
        <v>50</v>
      </c>
      <c r="L9" s="203">
        <f>J9+K9</f>
        <v>271</v>
      </c>
      <c r="M9" s="204">
        <v>57</v>
      </c>
    </row>
    <row r="10" spans="1:13" s="156" customFormat="1" ht="12.75">
      <c r="A10" s="288"/>
      <c r="B10" s="291"/>
      <c r="C10" s="294"/>
      <c r="D10" s="157">
        <v>12</v>
      </c>
      <c r="E10" s="205">
        <v>36</v>
      </c>
      <c r="F10" s="206"/>
      <c r="G10" s="207">
        <f aca="true" t="shared" si="0" ref="G10:G33">E10+F10</f>
        <v>36</v>
      </c>
      <c r="H10" s="208"/>
      <c r="I10" s="207">
        <f aca="true" t="shared" si="1" ref="I10:I49">G10+H10</f>
        <v>36</v>
      </c>
      <c r="J10" s="205"/>
      <c r="K10" s="206"/>
      <c r="L10" s="209">
        <f aca="true" t="shared" si="2" ref="L10:L49">J10+K10</f>
        <v>0</v>
      </c>
      <c r="M10" s="210"/>
    </row>
    <row r="11" spans="1:13" s="156" customFormat="1" ht="12.75">
      <c r="A11" s="288"/>
      <c r="B11" s="291"/>
      <c r="C11" s="295"/>
      <c r="D11" s="158">
        <v>11</v>
      </c>
      <c r="E11" s="211">
        <v>42</v>
      </c>
      <c r="F11" s="212"/>
      <c r="G11" s="213">
        <f t="shared" si="0"/>
        <v>42</v>
      </c>
      <c r="H11" s="208"/>
      <c r="I11" s="213">
        <f t="shared" si="1"/>
        <v>42</v>
      </c>
      <c r="J11" s="211">
        <v>1</v>
      </c>
      <c r="K11" s="212"/>
      <c r="L11" s="214">
        <f t="shared" si="2"/>
        <v>1</v>
      </c>
      <c r="M11" s="215"/>
    </row>
    <row r="12" spans="1:13" s="156" customFormat="1" ht="12.75">
      <c r="A12" s="288"/>
      <c r="B12" s="291"/>
      <c r="C12" s="296" t="s">
        <v>97</v>
      </c>
      <c r="D12" s="155">
        <v>10</v>
      </c>
      <c r="E12" s="199">
        <v>51</v>
      </c>
      <c r="F12" s="200"/>
      <c r="G12" s="201">
        <f t="shared" si="0"/>
        <v>51</v>
      </c>
      <c r="H12" s="208"/>
      <c r="I12" s="201">
        <f t="shared" si="1"/>
        <v>51</v>
      </c>
      <c r="J12" s="199"/>
      <c r="K12" s="200"/>
      <c r="L12" s="203">
        <f t="shared" si="2"/>
        <v>0</v>
      </c>
      <c r="M12" s="204"/>
    </row>
    <row r="13" spans="1:13" s="156" customFormat="1" ht="12.75">
      <c r="A13" s="288"/>
      <c r="B13" s="291"/>
      <c r="C13" s="294"/>
      <c r="D13" s="157">
        <v>9</v>
      </c>
      <c r="E13" s="205">
        <v>35</v>
      </c>
      <c r="F13" s="206"/>
      <c r="G13" s="207">
        <f t="shared" si="0"/>
        <v>35</v>
      </c>
      <c r="H13" s="208"/>
      <c r="I13" s="207">
        <f t="shared" si="1"/>
        <v>35</v>
      </c>
      <c r="J13" s="205">
        <v>1</v>
      </c>
      <c r="K13" s="206"/>
      <c r="L13" s="209">
        <f t="shared" si="2"/>
        <v>1</v>
      </c>
      <c r="M13" s="210"/>
    </row>
    <row r="14" spans="1:13" s="156" customFormat="1" ht="12.75">
      <c r="A14" s="288"/>
      <c r="B14" s="291"/>
      <c r="C14" s="294"/>
      <c r="D14" s="157">
        <v>8</v>
      </c>
      <c r="E14" s="205">
        <v>4</v>
      </c>
      <c r="F14" s="206"/>
      <c r="G14" s="207">
        <f t="shared" si="0"/>
        <v>4</v>
      </c>
      <c r="H14" s="208"/>
      <c r="I14" s="207">
        <f t="shared" si="1"/>
        <v>4</v>
      </c>
      <c r="J14" s="205"/>
      <c r="K14" s="206">
        <v>3</v>
      </c>
      <c r="L14" s="209">
        <f t="shared" si="2"/>
        <v>3</v>
      </c>
      <c r="M14" s="210">
        <v>5</v>
      </c>
    </row>
    <row r="15" spans="1:13" s="156" customFormat="1" ht="12.75">
      <c r="A15" s="288"/>
      <c r="B15" s="291"/>
      <c r="C15" s="294"/>
      <c r="D15" s="159">
        <v>7</v>
      </c>
      <c r="E15" s="216">
        <v>12</v>
      </c>
      <c r="F15" s="217"/>
      <c r="G15" s="218">
        <f t="shared" si="0"/>
        <v>12</v>
      </c>
      <c r="H15" s="208"/>
      <c r="I15" s="218">
        <f t="shared" si="1"/>
        <v>12</v>
      </c>
      <c r="J15" s="216">
        <v>1</v>
      </c>
      <c r="K15" s="217"/>
      <c r="L15" s="219">
        <f t="shared" si="2"/>
        <v>1</v>
      </c>
      <c r="M15" s="220"/>
    </row>
    <row r="16" spans="1:13" s="156" customFormat="1" ht="12.75">
      <c r="A16" s="288"/>
      <c r="B16" s="291"/>
      <c r="C16" s="295"/>
      <c r="D16" s="158">
        <v>6</v>
      </c>
      <c r="E16" s="211">
        <v>10</v>
      </c>
      <c r="F16" s="212"/>
      <c r="G16" s="213">
        <f t="shared" si="0"/>
        <v>10</v>
      </c>
      <c r="H16" s="208"/>
      <c r="I16" s="213">
        <f t="shared" si="1"/>
        <v>10</v>
      </c>
      <c r="J16" s="211"/>
      <c r="K16" s="212"/>
      <c r="L16" s="214">
        <f t="shared" si="2"/>
        <v>0</v>
      </c>
      <c r="M16" s="215"/>
    </row>
    <row r="17" spans="1:13" s="156" customFormat="1" ht="12.75">
      <c r="A17" s="288"/>
      <c r="B17" s="291"/>
      <c r="C17" s="296" t="s">
        <v>98</v>
      </c>
      <c r="D17" s="155">
        <v>5</v>
      </c>
      <c r="E17" s="199">
        <v>9</v>
      </c>
      <c r="F17" s="200"/>
      <c r="G17" s="201">
        <f t="shared" si="0"/>
        <v>9</v>
      </c>
      <c r="H17" s="208"/>
      <c r="I17" s="201">
        <f t="shared" si="1"/>
        <v>9</v>
      </c>
      <c r="J17" s="199"/>
      <c r="K17" s="200"/>
      <c r="L17" s="203">
        <f t="shared" si="2"/>
        <v>0</v>
      </c>
      <c r="M17" s="204"/>
    </row>
    <row r="18" spans="1:13" s="156" customFormat="1" ht="12.75">
      <c r="A18" s="288"/>
      <c r="B18" s="291"/>
      <c r="C18" s="294"/>
      <c r="D18" s="157">
        <v>4</v>
      </c>
      <c r="E18" s="205">
        <v>4</v>
      </c>
      <c r="F18" s="206"/>
      <c r="G18" s="207">
        <f t="shared" si="0"/>
        <v>4</v>
      </c>
      <c r="H18" s="208"/>
      <c r="I18" s="207">
        <f t="shared" si="1"/>
        <v>4</v>
      </c>
      <c r="J18" s="205"/>
      <c r="K18" s="206"/>
      <c r="L18" s="209">
        <f t="shared" si="2"/>
        <v>0</v>
      </c>
      <c r="M18" s="210"/>
    </row>
    <row r="19" spans="1:13" s="156" customFormat="1" ht="12.75">
      <c r="A19" s="288"/>
      <c r="B19" s="291"/>
      <c r="C19" s="294"/>
      <c r="D19" s="157">
        <v>3</v>
      </c>
      <c r="E19" s="205"/>
      <c r="F19" s="206">
        <v>8</v>
      </c>
      <c r="G19" s="207">
        <f t="shared" si="0"/>
        <v>8</v>
      </c>
      <c r="H19" s="208"/>
      <c r="I19" s="207">
        <f t="shared" si="1"/>
        <v>8</v>
      </c>
      <c r="J19" s="205"/>
      <c r="K19" s="206"/>
      <c r="L19" s="209">
        <f t="shared" si="2"/>
        <v>0</v>
      </c>
      <c r="M19" s="210"/>
    </row>
    <row r="20" spans="1:13" s="156" customFormat="1" ht="12.75">
      <c r="A20" s="288"/>
      <c r="B20" s="291"/>
      <c r="C20" s="294"/>
      <c r="D20" s="157">
        <v>2</v>
      </c>
      <c r="E20" s="216"/>
      <c r="F20" s="217">
        <v>12</v>
      </c>
      <c r="G20" s="218">
        <f t="shared" si="0"/>
        <v>12</v>
      </c>
      <c r="H20" s="208"/>
      <c r="I20" s="218">
        <f t="shared" si="1"/>
        <v>12</v>
      </c>
      <c r="J20" s="216"/>
      <c r="K20" s="217"/>
      <c r="L20" s="219">
        <f t="shared" si="2"/>
        <v>0</v>
      </c>
      <c r="M20" s="220"/>
    </row>
    <row r="21" spans="1:13" s="156" customFormat="1" ht="12.75">
      <c r="A21" s="289"/>
      <c r="B21" s="292"/>
      <c r="C21" s="297"/>
      <c r="D21" s="159">
        <v>1</v>
      </c>
      <c r="E21" s="221"/>
      <c r="F21" s="222">
        <v>43</v>
      </c>
      <c r="G21" s="223">
        <f t="shared" si="0"/>
        <v>43</v>
      </c>
      <c r="H21" s="222">
        <v>32</v>
      </c>
      <c r="I21" s="223">
        <f t="shared" si="1"/>
        <v>75</v>
      </c>
      <c r="J21" s="221"/>
      <c r="K21" s="222"/>
      <c r="L21" s="224">
        <f t="shared" si="2"/>
        <v>0</v>
      </c>
      <c r="M21" s="225"/>
    </row>
    <row r="22" spans="1:13" s="164" customFormat="1" ht="12.75">
      <c r="A22" s="160"/>
      <c r="B22" s="161"/>
      <c r="C22" s="162"/>
      <c r="D22" s="163" t="s">
        <v>116</v>
      </c>
      <c r="E22" s="226">
        <f>SUM(E9:E21)</f>
        <v>721</v>
      </c>
      <c r="F22" s="227">
        <f aca="true" t="shared" si="3" ref="F22:M22">SUM(F9:F21)</f>
        <v>63</v>
      </c>
      <c r="G22" s="227">
        <f t="shared" si="3"/>
        <v>784</v>
      </c>
      <c r="H22" s="228">
        <f t="shared" si="3"/>
        <v>32</v>
      </c>
      <c r="I22" s="227">
        <f t="shared" si="3"/>
        <v>816</v>
      </c>
      <c r="J22" s="226">
        <f t="shared" si="3"/>
        <v>224</v>
      </c>
      <c r="K22" s="227">
        <f t="shared" si="3"/>
        <v>53</v>
      </c>
      <c r="L22" s="229">
        <f t="shared" si="3"/>
        <v>277</v>
      </c>
      <c r="M22" s="230">
        <f t="shared" si="3"/>
        <v>62</v>
      </c>
    </row>
    <row r="23" spans="1:13" s="156" customFormat="1" ht="12.75" customHeight="1">
      <c r="A23" s="287" t="s">
        <v>99</v>
      </c>
      <c r="B23" s="290" t="s">
        <v>100</v>
      </c>
      <c r="C23" s="293" t="s">
        <v>96</v>
      </c>
      <c r="D23" s="165">
        <v>13</v>
      </c>
      <c r="E23" s="231">
        <v>698</v>
      </c>
      <c r="F23" s="232"/>
      <c r="G23" s="233">
        <f t="shared" si="0"/>
        <v>698</v>
      </c>
      <c r="H23" s="202"/>
      <c r="I23" s="233">
        <f t="shared" si="1"/>
        <v>698</v>
      </c>
      <c r="J23" s="231">
        <v>192</v>
      </c>
      <c r="K23" s="232">
        <v>32</v>
      </c>
      <c r="L23" s="234">
        <f t="shared" si="2"/>
        <v>224</v>
      </c>
      <c r="M23" s="235">
        <v>31</v>
      </c>
    </row>
    <row r="24" spans="1:13" s="156" customFormat="1" ht="12.75">
      <c r="A24" s="288"/>
      <c r="B24" s="291"/>
      <c r="C24" s="294"/>
      <c r="D24" s="166">
        <v>12</v>
      </c>
      <c r="E24" s="236">
        <v>37</v>
      </c>
      <c r="F24" s="237"/>
      <c r="G24" s="238">
        <f t="shared" si="0"/>
        <v>37</v>
      </c>
      <c r="H24" s="208"/>
      <c r="I24" s="238">
        <f t="shared" si="1"/>
        <v>37</v>
      </c>
      <c r="J24" s="236"/>
      <c r="K24" s="237">
        <v>1</v>
      </c>
      <c r="L24" s="239">
        <f t="shared" si="2"/>
        <v>1</v>
      </c>
      <c r="M24" s="240">
        <v>1</v>
      </c>
    </row>
    <row r="25" spans="1:13" s="156" customFormat="1" ht="12.75">
      <c r="A25" s="288"/>
      <c r="B25" s="291"/>
      <c r="C25" s="295"/>
      <c r="D25" s="167">
        <v>11</v>
      </c>
      <c r="E25" s="221">
        <v>54</v>
      </c>
      <c r="F25" s="222"/>
      <c r="G25" s="223">
        <f t="shared" si="0"/>
        <v>54</v>
      </c>
      <c r="H25" s="208"/>
      <c r="I25" s="223">
        <f t="shared" si="1"/>
        <v>54</v>
      </c>
      <c r="J25" s="221"/>
      <c r="K25" s="222"/>
      <c r="L25" s="224">
        <f t="shared" si="2"/>
        <v>0</v>
      </c>
      <c r="M25" s="225"/>
    </row>
    <row r="26" spans="1:13" s="156" customFormat="1" ht="12.75">
      <c r="A26" s="288"/>
      <c r="B26" s="291"/>
      <c r="C26" s="296" t="s">
        <v>97</v>
      </c>
      <c r="D26" s="165">
        <v>10</v>
      </c>
      <c r="E26" s="231">
        <v>63</v>
      </c>
      <c r="F26" s="232"/>
      <c r="G26" s="233">
        <f t="shared" si="0"/>
        <v>63</v>
      </c>
      <c r="H26" s="208"/>
      <c r="I26" s="233">
        <f t="shared" si="1"/>
        <v>63</v>
      </c>
      <c r="J26" s="231"/>
      <c r="K26" s="232"/>
      <c r="L26" s="234">
        <f t="shared" si="2"/>
        <v>0</v>
      </c>
      <c r="M26" s="235"/>
    </row>
    <row r="27" spans="1:13" s="156" customFormat="1" ht="12.75">
      <c r="A27" s="288"/>
      <c r="B27" s="291"/>
      <c r="C27" s="294"/>
      <c r="D27" s="166">
        <v>9</v>
      </c>
      <c r="E27" s="236">
        <v>54</v>
      </c>
      <c r="F27" s="237"/>
      <c r="G27" s="238">
        <f t="shared" si="0"/>
        <v>54</v>
      </c>
      <c r="H27" s="208"/>
      <c r="I27" s="238">
        <f t="shared" si="1"/>
        <v>54</v>
      </c>
      <c r="J27" s="236"/>
      <c r="K27" s="237"/>
      <c r="L27" s="239">
        <f t="shared" si="2"/>
        <v>0</v>
      </c>
      <c r="M27" s="240"/>
    </row>
    <row r="28" spans="1:13" s="156" customFormat="1" ht="12.75">
      <c r="A28" s="288"/>
      <c r="B28" s="291"/>
      <c r="C28" s="294"/>
      <c r="D28" s="166">
        <v>8</v>
      </c>
      <c r="E28" s="236">
        <v>16</v>
      </c>
      <c r="F28" s="237"/>
      <c r="G28" s="238">
        <f t="shared" si="0"/>
        <v>16</v>
      </c>
      <c r="H28" s="208"/>
      <c r="I28" s="238">
        <f t="shared" si="1"/>
        <v>16</v>
      </c>
      <c r="J28" s="236">
        <v>1</v>
      </c>
      <c r="K28" s="237"/>
      <c r="L28" s="239">
        <f t="shared" si="2"/>
        <v>1</v>
      </c>
      <c r="M28" s="240"/>
    </row>
    <row r="29" spans="1:13" s="156" customFormat="1" ht="12.75">
      <c r="A29" s="288"/>
      <c r="B29" s="291"/>
      <c r="C29" s="294"/>
      <c r="D29" s="166">
        <v>7</v>
      </c>
      <c r="E29" s="236">
        <v>8</v>
      </c>
      <c r="F29" s="237"/>
      <c r="G29" s="238">
        <f t="shared" si="0"/>
        <v>8</v>
      </c>
      <c r="H29" s="208"/>
      <c r="I29" s="238">
        <f t="shared" si="1"/>
        <v>8</v>
      </c>
      <c r="J29" s="236"/>
      <c r="K29" s="237">
        <v>1</v>
      </c>
      <c r="L29" s="239">
        <f t="shared" si="2"/>
        <v>1</v>
      </c>
      <c r="M29" s="240">
        <v>1</v>
      </c>
    </row>
    <row r="30" spans="1:13" s="156" customFormat="1" ht="12.75">
      <c r="A30" s="288"/>
      <c r="B30" s="291"/>
      <c r="C30" s="295"/>
      <c r="D30" s="167">
        <v>6</v>
      </c>
      <c r="E30" s="221">
        <v>8</v>
      </c>
      <c r="F30" s="222"/>
      <c r="G30" s="223">
        <f t="shared" si="0"/>
        <v>8</v>
      </c>
      <c r="H30" s="208"/>
      <c r="I30" s="223">
        <f t="shared" si="1"/>
        <v>8</v>
      </c>
      <c r="J30" s="221"/>
      <c r="K30" s="222"/>
      <c r="L30" s="224">
        <f t="shared" si="2"/>
        <v>0</v>
      </c>
      <c r="M30" s="225"/>
    </row>
    <row r="31" spans="1:13" s="156" customFormat="1" ht="12.75">
      <c r="A31" s="288"/>
      <c r="B31" s="291"/>
      <c r="C31" s="296" t="s">
        <v>98</v>
      </c>
      <c r="D31" s="165">
        <v>5</v>
      </c>
      <c r="E31" s="231">
        <v>11</v>
      </c>
      <c r="F31" s="232"/>
      <c r="G31" s="233">
        <f t="shared" si="0"/>
        <v>11</v>
      </c>
      <c r="H31" s="208"/>
      <c r="I31" s="233">
        <f t="shared" si="1"/>
        <v>11</v>
      </c>
      <c r="J31" s="231"/>
      <c r="K31" s="232"/>
      <c r="L31" s="234">
        <f t="shared" si="2"/>
        <v>0</v>
      </c>
      <c r="M31" s="235"/>
    </row>
    <row r="32" spans="1:13" s="156" customFormat="1" ht="12.75">
      <c r="A32" s="288"/>
      <c r="B32" s="291"/>
      <c r="C32" s="294"/>
      <c r="D32" s="166">
        <v>4</v>
      </c>
      <c r="E32" s="236">
        <v>5</v>
      </c>
      <c r="F32" s="237"/>
      <c r="G32" s="238">
        <f t="shared" si="0"/>
        <v>5</v>
      </c>
      <c r="H32" s="208"/>
      <c r="I32" s="238">
        <f t="shared" si="1"/>
        <v>5</v>
      </c>
      <c r="J32" s="236"/>
      <c r="K32" s="237"/>
      <c r="L32" s="239">
        <f t="shared" si="2"/>
        <v>0</v>
      </c>
      <c r="M32" s="240"/>
    </row>
    <row r="33" spans="1:13" s="156" customFormat="1" ht="12.75">
      <c r="A33" s="288"/>
      <c r="B33" s="291"/>
      <c r="C33" s="294"/>
      <c r="D33" s="166">
        <v>3</v>
      </c>
      <c r="E33" s="236"/>
      <c r="F33" s="237">
        <v>6</v>
      </c>
      <c r="G33" s="238">
        <f t="shared" si="0"/>
        <v>6</v>
      </c>
      <c r="H33" s="208"/>
      <c r="I33" s="238">
        <f t="shared" si="1"/>
        <v>6</v>
      </c>
      <c r="J33" s="236"/>
      <c r="K33" s="237"/>
      <c r="L33" s="239">
        <f t="shared" si="2"/>
        <v>0</v>
      </c>
      <c r="M33" s="240"/>
    </row>
    <row r="34" spans="1:13" s="156" customFormat="1" ht="12.75">
      <c r="A34" s="288"/>
      <c r="B34" s="291"/>
      <c r="C34" s="294"/>
      <c r="D34" s="166">
        <v>2</v>
      </c>
      <c r="E34" s="241"/>
      <c r="F34" s="242">
        <v>47</v>
      </c>
      <c r="G34" s="243">
        <f>E34+F34</f>
        <v>47</v>
      </c>
      <c r="H34" s="244"/>
      <c r="I34" s="243">
        <f t="shared" si="1"/>
        <v>47</v>
      </c>
      <c r="J34" s="241"/>
      <c r="K34" s="242">
        <v>1</v>
      </c>
      <c r="L34" s="245">
        <f t="shared" si="2"/>
        <v>1</v>
      </c>
      <c r="M34" s="246">
        <v>1</v>
      </c>
    </row>
    <row r="35" spans="1:13" s="156" customFormat="1" ht="12.75">
      <c r="A35" s="289"/>
      <c r="B35" s="292"/>
      <c r="C35" s="297"/>
      <c r="D35" s="167">
        <v>1</v>
      </c>
      <c r="E35" s="221"/>
      <c r="F35" s="222">
        <v>56</v>
      </c>
      <c r="G35" s="223">
        <f aca="true" t="shared" si="4" ref="G35:G49">E35+F35</f>
        <v>56</v>
      </c>
      <c r="H35" s="247">
        <v>7</v>
      </c>
      <c r="I35" s="223">
        <f t="shared" si="1"/>
        <v>63</v>
      </c>
      <c r="J35" s="221"/>
      <c r="K35" s="222"/>
      <c r="L35" s="224">
        <f t="shared" si="2"/>
        <v>0</v>
      </c>
      <c r="M35" s="225"/>
    </row>
    <row r="36" spans="1:13" s="164" customFormat="1" ht="12.75">
      <c r="A36" s="160"/>
      <c r="B36" s="161"/>
      <c r="C36" s="162"/>
      <c r="D36" s="163" t="s">
        <v>116</v>
      </c>
      <c r="E36" s="226">
        <f>SUM(E23:E35)</f>
        <v>954</v>
      </c>
      <c r="F36" s="227">
        <f aca="true" t="shared" si="5" ref="F36:M36">SUM(F23:F35)</f>
        <v>109</v>
      </c>
      <c r="G36" s="227">
        <f t="shared" si="5"/>
        <v>1063</v>
      </c>
      <c r="H36" s="228">
        <f t="shared" si="5"/>
        <v>7</v>
      </c>
      <c r="I36" s="227">
        <f t="shared" si="5"/>
        <v>1070</v>
      </c>
      <c r="J36" s="226">
        <f t="shared" si="5"/>
        <v>193</v>
      </c>
      <c r="K36" s="227">
        <f t="shared" si="5"/>
        <v>35</v>
      </c>
      <c r="L36" s="229">
        <f t="shared" si="5"/>
        <v>228</v>
      </c>
      <c r="M36" s="230">
        <f t="shared" si="5"/>
        <v>34</v>
      </c>
    </row>
    <row r="37" spans="1:13" s="156" customFormat="1" ht="12.75" customHeight="1">
      <c r="A37" s="287" t="s">
        <v>101</v>
      </c>
      <c r="B37" s="290" t="s">
        <v>102</v>
      </c>
      <c r="C37" s="293" t="s">
        <v>96</v>
      </c>
      <c r="D37" s="155">
        <v>13</v>
      </c>
      <c r="E37" s="199">
        <v>9</v>
      </c>
      <c r="F37" s="200"/>
      <c r="G37" s="201">
        <f t="shared" si="4"/>
        <v>9</v>
      </c>
      <c r="H37" s="248"/>
      <c r="I37" s="201">
        <f t="shared" si="1"/>
        <v>9</v>
      </c>
      <c r="J37" s="199"/>
      <c r="K37" s="200"/>
      <c r="L37" s="203">
        <f t="shared" si="2"/>
        <v>0</v>
      </c>
      <c r="M37" s="204"/>
    </row>
    <row r="38" spans="1:13" s="156" customFormat="1" ht="12.75">
      <c r="A38" s="288"/>
      <c r="B38" s="291"/>
      <c r="C38" s="294"/>
      <c r="D38" s="157">
        <v>12</v>
      </c>
      <c r="E38" s="205"/>
      <c r="F38" s="206"/>
      <c r="G38" s="207">
        <f t="shared" si="4"/>
        <v>0</v>
      </c>
      <c r="H38" s="244"/>
      <c r="I38" s="207">
        <f t="shared" si="1"/>
        <v>0</v>
      </c>
      <c r="J38" s="205"/>
      <c r="K38" s="206"/>
      <c r="L38" s="209">
        <f t="shared" si="2"/>
        <v>0</v>
      </c>
      <c r="M38" s="210"/>
    </row>
    <row r="39" spans="1:13" s="156" customFormat="1" ht="12.75">
      <c r="A39" s="288"/>
      <c r="B39" s="291"/>
      <c r="C39" s="295"/>
      <c r="D39" s="158">
        <v>11</v>
      </c>
      <c r="E39" s="211"/>
      <c r="F39" s="212"/>
      <c r="G39" s="213">
        <f t="shared" si="4"/>
        <v>0</v>
      </c>
      <c r="H39" s="244"/>
      <c r="I39" s="213">
        <f t="shared" si="1"/>
        <v>0</v>
      </c>
      <c r="J39" s="211"/>
      <c r="K39" s="212"/>
      <c r="L39" s="214">
        <f t="shared" si="2"/>
        <v>0</v>
      </c>
      <c r="M39" s="215"/>
    </row>
    <row r="40" spans="1:13" s="156" customFormat="1" ht="12.75">
      <c r="A40" s="288"/>
      <c r="B40" s="291"/>
      <c r="C40" s="296" t="s">
        <v>97</v>
      </c>
      <c r="D40" s="155">
        <v>10</v>
      </c>
      <c r="E40" s="199"/>
      <c r="F40" s="200"/>
      <c r="G40" s="201">
        <f t="shared" si="4"/>
        <v>0</v>
      </c>
      <c r="H40" s="244"/>
      <c r="I40" s="201">
        <f t="shared" si="1"/>
        <v>0</v>
      </c>
      <c r="J40" s="199"/>
      <c r="K40" s="200"/>
      <c r="L40" s="203">
        <f t="shared" si="2"/>
        <v>0</v>
      </c>
      <c r="M40" s="204"/>
    </row>
    <row r="41" spans="1:13" s="156" customFormat="1" ht="12.75">
      <c r="A41" s="288"/>
      <c r="B41" s="291"/>
      <c r="C41" s="294"/>
      <c r="D41" s="157">
        <v>9</v>
      </c>
      <c r="E41" s="205"/>
      <c r="F41" s="206"/>
      <c r="G41" s="207">
        <f t="shared" si="4"/>
        <v>0</v>
      </c>
      <c r="H41" s="244"/>
      <c r="I41" s="207">
        <f t="shared" si="1"/>
        <v>0</v>
      </c>
      <c r="J41" s="205"/>
      <c r="K41" s="206"/>
      <c r="L41" s="209">
        <f t="shared" si="2"/>
        <v>0</v>
      </c>
      <c r="M41" s="210"/>
    </row>
    <row r="42" spans="1:13" s="156" customFormat="1" ht="12.75">
      <c r="A42" s="288"/>
      <c r="B42" s="291"/>
      <c r="C42" s="294"/>
      <c r="D42" s="157">
        <v>8</v>
      </c>
      <c r="E42" s="205"/>
      <c r="F42" s="206"/>
      <c r="G42" s="207">
        <f t="shared" si="4"/>
        <v>0</v>
      </c>
      <c r="H42" s="244"/>
      <c r="I42" s="207">
        <f t="shared" si="1"/>
        <v>0</v>
      </c>
      <c r="J42" s="205"/>
      <c r="K42" s="206"/>
      <c r="L42" s="209">
        <f t="shared" si="2"/>
        <v>0</v>
      </c>
      <c r="M42" s="210"/>
    </row>
    <row r="43" spans="1:13" s="156" customFormat="1" ht="12.75">
      <c r="A43" s="288"/>
      <c r="B43" s="291"/>
      <c r="C43" s="294"/>
      <c r="D43" s="157">
        <v>7</v>
      </c>
      <c r="E43" s="205"/>
      <c r="F43" s="206"/>
      <c r="G43" s="207">
        <f t="shared" si="4"/>
        <v>0</v>
      </c>
      <c r="H43" s="244"/>
      <c r="I43" s="207">
        <f t="shared" si="1"/>
        <v>0</v>
      </c>
      <c r="J43" s="205"/>
      <c r="K43" s="206"/>
      <c r="L43" s="209">
        <f t="shared" si="2"/>
        <v>0</v>
      </c>
      <c r="M43" s="210"/>
    </row>
    <row r="44" spans="1:13" s="156" customFormat="1" ht="12.75">
      <c r="A44" s="288"/>
      <c r="B44" s="291"/>
      <c r="C44" s="295"/>
      <c r="D44" s="158">
        <v>6</v>
      </c>
      <c r="E44" s="211"/>
      <c r="F44" s="212"/>
      <c r="G44" s="213">
        <f t="shared" si="4"/>
        <v>0</v>
      </c>
      <c r="H44" s="244"/>
      <c r="I44" s="213">
        <f t="shared" si="1"/>
        <v>0</v>
      </c>
      <c r="J44" s="211"/>
      <c r="K44" s="212"/>
      <c r="L44" s="214">
        <f t="shared" si="2"/>
        <v>0</v>
      </c>
      <c r="M44" s="215"/>
    </row>
    <row r="45" spans="1:13" s="156" customFormat="1" ht="12.75">
      <c r="A45" s="288"/>
      <c r="B45" s="291"/>
      <c r="C45" s="296" t="s">
        <v>98</v>
      </c>
      <c r="D45" s="155">
        <v>5</v>
      </c>
      <c r="E45" s="199"/>
      <c r="F45" s="200"/>
      <c r="G45" s="201">
        <f t="shared" si="4"/>
        <v>0</v>
      </c>
      <c r="H45" s="244"/>
      <c r="I45" s="201">
        <f t="shared" si="1"/>
        <v>0</v>
      </c>
      <c r="J45" s="199"/>
      <c r="K45" s="200"/>
      <c r="L45" s="203">
        <f t="shared" si="2"/>
        <v>0</v>
      </c>
      <c r="M45" s="204"/>
    </row>
    <row r="46" spans="1:13" s="156" customFormat="1" ht="12.75">
      <c r="A46" s="288"/>
      <c r="B46" s="291"/>
      <c r="C46" s="294"/>
      <c r="D46" s="157">
        <v>4</v>
      </c>
      <c r="E46" s="205"/>
      <c r="F46" s="206"/>
      <c r="G46" s="207">
        <f t="shared" si="4"/>
        <v>0</v>
      </c>
      <c r="H46" s="244"/>
      <c r="I46" s="207">
        <f t="shared" si="1"/>
        <v>0</v>
      </c>
      <c r="J46" s="205"/>
      <c r="K46" s="206"/>
      <c r="L46" s="209">
        <f t="shared" si="2"/>
        <v>0</v>
      </c>
      <c r="M46" s="210"/>
    </row>
    <row r="47" spans="1:13" s="156" customFormat="1" ht="12.75">
      <c r="A47" s="288"/>
      <c r="B47" s="291"/>
      <c r="C47" s="294"/>
      <c r="D47" s="157">
        <v>3</v>
      </c>
      <c r="E47" s="205"/>
      <c r="F47" s="206"/>
      <c r="G47" s="207">
        <f t="shared" si="4"/>
        <v>0</v>
      </c>
      <c r="H47" s="244"/>
      <c r="I47" s="207">
        <f t="shared" si="1"/>
        <v>0</v>
      </c>
      <c r="J47" s="205"/>
      <c r="K47" s="206"/>
      <c r="L47" s="209">
        <f t="shared" si="2"/>
        <v>0</v>
      </c>
      <c r="M47" s="210"/>
    </row>
    <row r="48" spans="1:13" s="156" customFormat="1" ht="12.75">
      <c r="A48" s="288"/>
      <c r="B48" s="291"/>
      <c r="C48" s="294"/>
      <c r="D48" s="157">
        <v>2</v>
      </c>
      <c r="E48" s="216"/>
      <c r="F48" s="217"/>
      <c r="G48" s="218">
        <f t="shared" si="4"/>
        <v>0</v>
      </c>
      <c r="H48" s="244"/>
      <c r="I48" s="218">
        <f t="shared" si="1"/>
        <v>0</v>
      </c>
      <c r="J48" s="216"/>
      <c r="K48" s="217"/>
      <c r="L48" s="219">
        <f t="shared" si="2"/>
        <v>0</v>
      </c>
      <c r="M48" s="220"/>
    </row>
    <row r="49" spans="1:13" s="156" customFormat="1" ht="12.75">
      <c r="A49" s="289"/>
      <c r="B49" s="292"/>
      <c r="C49" s="297"/>
      <c r="D49" s="158">
        <v>1</v>
      </c>
      <c r="E49" s="221"/>
      <c r="F49" s="222"/>
      <c r="G49" s="223">
        <f t="shared" si="4"/>
        <v>0</v>
      </c>
      <c r="H49" s="247">
        <v>1</v>
      </c>
      <c r="I49" s="223">
        <f t="shared" si="1"/>
        <v>1</v>
      </c>
      <c r="J49" s="221"/>
      <c r="K49" s="222"/>
      <c r="L49" s="224">
        <f t="shared" si="2"/>
        <v>0</v>
      </c>
      <c r="M49" s="225"/>
    </row>
    <row r="50" spans="1:13" s="164" customFormat="1" ht="12.75">
      <c r="A50" s="168"/>
      <c r="B50" s="161"/>
      <c r="C50" s="162"/>
      <c r="D50" s="169" t="s">
        <v>116</v>
      </c>
      <c r="E50" s="249">
        <f>SUM(E37:E49)</f>
        <v>9</v>
      </c>
      <c r="F50" s="228">
        <f aca="true" t="shared" si="6" ref="F50:M50">SUM(F37:F49)</f>
        <v>0</v>
      </c>
      <c r="G50" s="228">
        <f t="shared" si="6"/>
        <v>9</v>
      </c>
      <c r="H50" s="228">
        <f t="shared" si="6"/>
        <v>1</v>
      </c>
      <c r="I50" s="228">
        <f t="shared" si="6"/>
        <v>10</v>
      </c>
      <c r="J50" s="249">
        <f t="shared" si="6"/>
        <v>0</v>
      </c>
      <c r="K50" s="228">
        <f t="shared" si="6"/>
        <v>0</v>
      </c>
      <c r="L50" s="250">
        <f t="shared" si="6"/>
        <v>0</v>
      </c>
      <c r="M50" s="251">
        <f t="shared" si="6"/>
        <v>0</v>
      </c>
    </row>
    <row r="51" spans="1:13" s="164" customFormat="1" ht="13.5" customHeight="1" thickBot="1">
      <c r="A51" s="170"/>
      <c r="B51" s="284" t="s">
        <v>110</v>
      </c>
      <c r="C51" s="285"/>
      <c r="D51" s="286"/>
      <c r="E51" s="252">
        <f>E22+E36+E50</f>
        <v>1684</v>
      </c>
      <c r="F51" s="253">
        <f aca="true" t="shared" si="7" ref="F51:M51">F22+F36+F50</f>
        <v>172</v>
      </c>
      <c r="G51" s="253">
        <f t="shared" si="7"/>
        <v>1856</v>
      </c>
      <c r="H51" s="253">
        <f t="shared" si="7"/>
        <v>40</v>
      </c>
      <c r="I51" s="254">
        <f t="shared" si="7"/>
        <v>1896</v>
      </c>
      <c r="J51" s="252">
        <f t="shared" si="7"/>
        <v>417</v>
      </c>
      <c r="K51" s="253">
        <f t="shared" si="7"/>
        <v>88</v>
      </c>
      <c r="L51" s="255">
        <f t="shared" si="7"/>
        <v>505</v>
      </c>
      <c r="M51" s="256">
        <f t="shared" si="7"/>
        <v>96</v>
      </c>
    </row>
    <row r="52" spans="1:3" ht="13.5" thickTop="1">
      <c r="A52" s="271" t="s">
        <v>156</v>
      </c>
      <c r="B52" s="272"/>
      <c r="C52" s="273"/>
    </row>
  </sheetData>
  <sheetProtection/>
  <mergeCells count="28"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C45:C49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</mergeCell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X60"/>
  <sheetViews>
    <sheetView showGridLines="0"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10.421875" style="141" customWidth="1"/>
    <col min="2" max="2" width="11.00390625" style="141" customWidth="1"/>
    <col min="3" max="3" width="9.140625" style="142" customWidth="1"/>
    <col min="4" max="4" width="12.7109375" style="142" customWidth="1"/>
    <col min="5" max="5" width="15.28125" style="142" customWidth="1"/>
    <col min="6" max="11" width="9.8515625" style="142" customWidth="1"/>
    <col min="12" max="12" width="11.28125" style="142" customWidth="1"/>
    <col min="13" max="13" width="10.7109375" style="142" customWidth="1"/>
    <col min="14" max="14" width="11.8515625" style="142" customWidth="1"/>
    <col min="15" max="20" width="9.8515625" style="142" customWidth="1"/>
    <col min="21" max="21" width="10.7109375" style="142" customWidth="1"/>
    <col min="22" max="22" width="11.57421875" style="142" customWidth="1"/>
    <col min="23" max="23" width="9.140625" style="141" customWidth="1"/>
    <col min="24" max="16384" width="9.140625" style="142" customWidth="1"/>
  </cols>
  <sheetData>
    <row r="1" spans="1:23" s="74" customFormat="1" ht="12.75" customHeight="1">
      <c r="A1" s="374" t="s">
        <v>70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</row>
    <row r="2" spans="1:23" s="74" customFormat="1" ht="12.75" customHeight="1">
      <c r="A2" s="374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</row>
    <row r="3" spans="1:23" s="74" customFormat="1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</row>
    <row r="4" spans="1:23" s="74" customFormat="1" ht="12.75" customHeight="1">
      <c r="A4" s="77" t="s">
        <v>149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6"/>
    </row>
    <row r="5" spans="1:23" s="74" customFormat="1" ht="12.75" customHeight="1">
      <c r="A5" s="77" t="s">
        <v>60</v>
      </c>
      <c r="B5" s="78">
        <v>44958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6"/>
    </row>
    <row r="6" spans="2:23" s="74" customFormat="1" ht="13.5" thickBot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  <c r="V6" s="81"/>
      <c r="W6" s="81">
        <v>1</v>
      </c>
    </row>
    <row r="7" spans="1:24" s="83" customFormat="1" ht="21.75" customHeight="1" thickBot="1">
      <c r="A7" s="375" t="s">
        <v>61</v>
      </c>
      <c r="B7" s="376"/>
      <c r="C7" s="376"/>
      <c r="D7" s="377"/>
      <c r="E7" s="378" t="s">
        <v>71</v>
      </c>
      <c r="F7" s="381" t="s">
        <v>72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  <c r="X7" s="82"/>
    </row>
    <row r="8" spans="1:24" s="83" customFormat="1" ht="21.75" customHeight="1" thickBot="1">
      <c r="A8" s="384" t="s">
        <v>73</v>
      </c>
      <c r="B8" s="387" t="s">
        <v>74</v>
      </c>
      <c r="C8" s="387" t="s">
        <v>75</v>
      </c>
      <c r="D8" s="387" t="s">
        <v>76</v>
      </c>
      <c r="E8" s="379"/>
      <c r="F8" s="390" t="s">
        <v>63</v>
      </c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2"/>
      <c r="R8" s="356" t="s">
        <v>64</v>
      </c>
      <c r="S8" s="357"/>
      <c r="T8" s="357"/>
      <c r="U8" s="357"/>
      <c r="V8" s="357"/>
      <c r="W8" s="358"/>
      <c r="X8" s="82"/>
    </row>
    <row r="9" spans="1:24" s="83" customFormat="1" ht="17.25" customHeight="1" thickBot="1">
      <c r="A9" s="385"/>
      <c r="B9" s="388"/>
      <c r="C9" s="388"/>
      <c r="D9" s="388"/>
      <c r="E9" s="379"/>
      <c r="F9" s="359" t="s">
        <v>77</v>
      </c>
      <c r="G9" s="359"/>
      <c r="H9" s="360"/>
      <c r="I9" s="361" t="s">
        <v>78</v>
      </c>
      <c r="J9" s="362"/>
      <c r="K9" s="362"/>
      <c r="L9" s="362"/>
      <c r="M9" s="362"/>
      <c r="N9" s="362"/>
      <c r="O9" s="362"/>
      <c r="P9" s="362"/>
      <c r="Q9" s="363"/>
      <c r="R9" s="364" t="s">
        <v>77</v>
      </c>
      <c r="S9" s="365"/>
      <c r="T9" s="366"/>
      <c r="U9" s="367" t="s">
        <v>78</v>
      </c>
      <c r="V9" s="367"/>
      <c r="W9" s="368"/>
      <c r="X9" s="82"/>
    </row>
    <row r="10" spans="1:24" s="83" customFormat="1" ht="26.25" customHeight="1" thickBot="1">
      <c r="A10" s="385"/>
      <c r="B10" s="388"/>
      <c r="C10" s="388"/>
      <c r="D10" s="388"/>
      <c r="E10" s="380"/>
      <c r="F10" s="369" t="s">
        <v>79</v>
      </c>
      <c r="G10" s="348" t="s">
        <v>80</v>
      </c>
      <c r="H10" s="348" t="s">
        <v>14</v>
      </c>
      <c r="I10" s="371" t="s">
        <v>81</v>
      </c>
      <c r="J10" s="372"/>
      <c r="K10" s="372"/>
      <c r="L10" s="372"/>
      <c r="M10" s="372"/>
      <c r="N10" s="372"/>
      <c r="O10" s="373"/>
      <c r="P10" s="344" t="s">
        <v>82</v>
      </c>
      <c r="Q10" s="344" t="s">
        <v>83</v>
      </c>
      <c r="R10" s="347" t="s">
        <v>79</v>
      </c>
      <c r="S10" s="347" t="s">
        <v>80</v>
      </c>
      <c r="T10" s="347" t="s">
        <v>14</v>
      </c>
      <c r="U10" s="350" t="s">
        <v>81</v>
      </c>
      <c r="V10" s="351"/>
      <c r="W10" s="352"/>
      <c r="X10" s="82"/>
    </row>
    <row r="11" spans="1:24" s="83" customFormat="1" ht="26.25" customHeight="1" thickBot="1">
      <c r="A11" s="385"/>
      <c r="B11" s="388"/>
      <c r="C11" s="388"/>
      <c r="D11" s="388"/>
      <c r="E11" s="353" t="s">
        <v>84</v>
      </c>
      <c r="F11" s="348"/>
      <c r="G11" s="348"/>
      <c r="H11" s="348"/>
      <c r="I11" s="349" t="s">
        <v>85</v>
      </c>
      <c r="J11" s="355"/>
      <c r="K11" s="355"/>
      <c r="L11" s="84" t="s">
        <v>86</v>
      </c>
      <c r="M11" s="84" t="s">
        <v>87</v>
      </c>
      <c r="N11" s="84" t="s">
        <v>88</v>
      </c>
      <c r="O11" s="84" t="s">
        <v>89</v>
      </c>
      <c r="P11" s="345"/>
      <c r="Q11" s="345"/>
      <c r="R11" s="348"/>
      <c r="S11" s="348"/>
      <c r="T11" s="348"/>
      <c r="U11" s="85" t="s">
        <v>87</v>
      </c>
      <c r="V11" s="85" t="s">
        <v>88</v>
      </c>
      <c r="W11" s="86" t="s">
        <v>89</v>
      </c>
      <c r="X11" s="82"/>
    </row>
    <row r="12" spans="1:24" s="83" customFormat="1" ht="28.5" customHeight="1" thickBot="1">
      <c r="A12" s="386"/>
      <c r="B12" s="389"/>
      <c r="C12" s="389"/>
      <c r="D12" s="389"/>
      <c r="E12" s="354"/>
      <c r="F12" s="370"/>
      <c r="G12" s="370"/>
      <c r="H12" s="370"/>
      <c r="I12" s="87" t="s">
        <v>90</v>
      </c>
      <c r="J12" s="87" t="s">
        <v>91</v>
      </c>
      <c r="K12" s="87" t="s">
        <v>92</v>
      </c>
      <c r="L12" s="87">
        <v>0.05</v>
      </c>
      <c r="M12" s="88" t="s">
        <v>93</v>
      </c>
      <c r="N12" s="87">
        <v>0.1</v>
      </c>
      <c r="O12" s="89">
        <v>0.125</v>
      </c>
      <c r="P12" s="346"/>
      <c r="Q12" s="346"/>
      <c r="R12" s="349"/>
      <c r="S12" s="349"/>
      <c r="T12" s="349"/>
      <c r="U12" s="90" t="s">
        <v>93</v>
      </c>
      <c r="V12" s="91">
        <v>0.1</v>
      </c>
      <c r="W12" s="92">
        <v>0.125</v>
      </c>
      <c r="X12" s="82"/>
    </row>
    <row r="13" spans="1:24" s="74" customFormat="1" ht="12.75" customHeight="1">
      <c r="A13" s="335" t="s">
        <v>94</v>
      </c>
      <c r="B13" s="336" t="s">
        <v>95</v>
      </c>
      <c r="C13" s="337" t="s">
        <v>96</v>
      </c>
      <c r="D13" s="93">
        <v>13</v>
      </c>
      <c r="E13" s="94">
        <v>8259.84</v>
      </c>
      <c r="F13" s="94">
        <v>11563.776</v>
      </c>
      <c r="G13" s="95"/>
      <c r="H13" s="96">
        <v>19823.616</v>
      </c>
      <c r="I13" s="96">
        <v>82.5984</v>
      </c>
      <c r="J13" s="96">
        <v>165.1968</v>
      </c>
      <c r="K13" s="96">
        <v>247.7952</v>
      </c>
      <c r="L13" s="96">
        <v>0</v>
      </c>
      <c r="M13" s="96">
        <v>619.4879999999999</v>
      </c>
      <c r="N13" s="96">
        <v>825.984</v>
      </c>
      <c r="O13" s="96">
        <v>1032.48</v>
      </c>
      <c r="P13" s="96">
        <v>2890.944</v>
      </c>
      <c r="Q13" s="96">
        <v>0</v>
      </c>
      <c r="R13" s="94">
        <v>11563.776</v>
      </c>
      <c r="S13" s="96">
        <v>0</v>
      </c>
      <c r="T13" s="96">
        <v>19823.616</v>
      </c>
      <c r="U13" s="96">
        <v>619.4879999999999</v>
      </c>
      <c r="V13" s="96">
        <v>825.984</v>
      </c>
      <c r="W13" s="97">
        <v>1032.48</v>
      </c>
      <c r="X13" s="76"/>
    </row>
    <row r="14" spans="1:24" s="74" customFormat="1" ht="12.75" customHeight="1">
      <c r="A14" s="323"/>
      <c r="B14" s="325"/>
      <c r="C14" s="338"/>
      <c r="D14" s="98">
        <v>12</v>
      </c>
      <c r="E14" s="99">
        <v>8019.26</v>
      </c>
      <c r="F14" s="99">
        <v>11226.964</v>
      </c>
      <c r="G14" s="100"/>
      <c r="H14" s="101">
        <v>19246.224000000002</v>
      </c>
      <c r="I14" s="101">
        <v>80.1926</v>
      </c>
      <c r="J14" s="101">
        <v>160.3852</v>
      </c>
      <c r="K14" s="101">
        <v>240.5778</v>
      </c>
      <c r="L14" s="101">
        <v>0</v>
      </c>
      <c r="M14" s="101">
        <v>601.4445</v>
      </c>
      <c r="N14" s="101">
        <v>801.926</v>
      </c>
      <c r="O14" s="101">
        <v>1002.4075</v>
      </c>
      <c r="P14" s="101">
        <v>2806.741</v>
      </c>
      <c r="Q14" s="101">
        <v>0</v>
      </c>
      <c r="R14" s="99">
        <v>11226.964</v>
      </c>
      <c r="S14" s="101">
        <v>0</v>
      </c>
      <c r="T14" s="101">
        <v>19246.224000000002</v>
      </c>
      <c r="U14" s="101">
        <v>601.4445</v>
      </c>
      <c r="V14" s="101">
        <v>801.926</v>
      </c>
      <c r="W14" s="102">
        <v>1002.4075</v>
      </c>
      <c r="X14" s="76"/>
    </row>
    <row r="15" spans="1:24" s="74" customFormat="1" ht="12.75" customHeight="1">
      <c r="A15" s="323"/>
      <c r="B15" s="325"/>
      <c r="C15" s="339"/>
      <c r="D15" s="103">
        <v>11</v>
      </c>
      <c r="E15" s="104">
        <v>7785.69</v>
      </c>
      <c r="F15" s="104">
        <v>10899.965999999999</v>
      </c>
      <c r="G15" s="105"/>
      <c r="H15" s="106">
        <v>18685.656</v>
      </c>
      <c r="I15" s="106">
        <v>77.8569</v>
      </c>
      <c r="J15" s="106">
        <v>155.7138</v>
      </c>
      <c r="K15" s="106">
        <v>233.5707</v>
      </c>
      <c r="L15" s="106">
        <v>0</v>
      </c>
      <c r="M15" s="106">
        <v>583.92675</v>
      </c>
      <c r="N15" s="106">
        <v>778.569</v>
      </c>
      <c r="O15" s="106">
        <v>973.21125</v>
      </c>
      <c r="P15" s="106">
        <v>2724.9914999999996</v>
      </c>
      <c r="Q15" s="106">
        <v>0</v>
      </c>
      <c r="R15" s="104">
        <v>10899.965999999999</v>
      </c>
      <c r="S15" s="106">
        <v>0</v>
      </c>
      <c r="T15" s="106">
        <v>18685.656</v>
      </c>
      <c r="U15" s="106">
        <v>583.92675</v>
      </c>
      <c r="V15" s="106">
        <v>778.569</v>
      </c>
      <c r="W15" s="107">
        <v>973.21125</v>
      </c>
      <c r="X15" s="76"/>
    </row>
    <row r="16" spans="1:24" s="74" customFormat="1" ht="12.75" customHeight="1">
      <c r="A16" s="323"/>
      <c r="B16" s="325"/>
      <c r="C16" s="340" t="s">
        <v>97</v>
      </c>
      <c r="D16" s="108">
        <v>10</v>
      </c>
      <c r="E16" s="109">
        <v>7558.92</v>
      </c>
      <c r="F16" s="109">
        <v>10582.488</v>
      </c>
      <c r="G16" s="110"/>
      <c r="H16" s="111">
        <v>18141.408</v>
      </c>
      <c r="I16" s="111">
        <v>75.5892</v>
      </c>
      <c r="J16" s="111">
        <v>151.1784</v>
      </c>
      <c r="K16" s="111">
        <v>226.7676</v>
      </c>
      <c r="L16" s="111">
        <v>0</v>
      </c>
      <c r="M16" s="111">
        <v>566.919</v>
      </c>
      <c r="N16" s="111">
        <v>755.892</v>
      </c>
      <c r="O16" s="111">
        <v>944.865</v>
      </c>
      <c r="P16" s="111">
        <v>2645.622</v>
      </c>
      <c r="Q16" s="111">
        <v>0</v>
      </c>
      <c r="R16" s="109">
        <v>10582.488</v>
      </c>
      <c r="S16" s="111">
        <v>0</v>
      </c>
      <c r="T16" s="111">
        <v>18141.408</v>
      </c>
      <c r="U16" s="111">
        <v>566.919</v>
      </c>
      <c r="V16" s="111">
        <v>755.892</v>
      </c>
      <c r="W16" s="112">
        <v>944.865</v>
      </c>
      <c r="X16" s="76"/>
    </row>
    <row r="17" spans="1:24" s="74" customFormat="1" ht="12.75" customHeight="1">
      <c r="A17" s="323"/>
      <c r="B17" s="325"/>
      <c r="C17" s="338"/>
      <c r="D17" s="98">
        <v>9</v>
      </c>
      <c r="E17" s="99">
        <v>7338.76</v>
      </c>
      <c r="F17" s="99">
        <v>10274.264</v>
      </c>
      <c r="G17" s="100"/>
      <c r="H17" s="101">
        <v>17613.023999999998</v>
      </c>
      <c r="I17" s="101">
        <v>73.3876</v>
      </c>
      <c r="J17" s="101">
        <v>146.7752</v>
      </c>
      <c r="K17" s="101">
        <v>220.1628</v>
      </c>
      <c r="L17" s="101">
        <v>0</v>
      </c>
      <c r="M17" s="101">
        <v>550.407</v>
      </c>
      <c r="N17" s="101">
        <v>733.8760000000001</v>
      </c>
      <c r="O17" s="101">
        <v>917.345</v>
      </c>
      <c r="P17" s="101">
        <v>2568.566</v>
      </c>
      <c r="Q17" s="101">
        <v>0</v>
      </c>
      <c r="R17" s="99">
        <v>10274.264</v>
      </c>
      <c r="S17" s="101">
        <v>0</v>
      </c>
      <c r="T17" s="101">
        <v>17613.023999999998</v>
      </c>
      <c r="U17" s="101">
        <v>550.407</v>
      </c>
      <c r="V17" s="101">
        <v>733.8760000000001</v>
      </c>
      <c r="W17" s="102">
        <v>917.345</v>
      </c>
      <c r="X17" s="76"/>
    </row>
    <row r="18" spans="1:24" s="74" customFormat="1" ht="12.75" customHeight="1">
      <c r="A18" s="323"/>
      <c r="B18" s="325"/>
      <c r="C18" s="338"/>
      <c r="D18" s="98">
        <v>8</v>
      </c>
      <c r="E18" s="99">
        <v>6943.01</v>
      </c>
      <c r="F18" s="99">
        <v>9720.214</v>
      </c>
      <c r="G18" s="100"/>
      <c r="H18" s="101">
        <v>16663.224000000002</v>
      </c>
      <c r="I18" s="101">
        <v>69.43010000000001</v>
      </c>
      <c r="J18" s="101">
        <v>138.86020000000002</v>
      </c>
      <c r="K18" s="101">
        <v>208.2903</v>
      </c>
      <c r="L18" s="101">
        <v>0</v>
      </c>
      <c r="M18" s="101">
        <v>520.72575</v>
      </c>
      <c r="N18" s="101">
        <v>694.301</v>
      </c>
      <c r="O18" s="101">
        <v>867.87625</v>
      </c>
      <c r="P18" s="101">
        <v>2430.0535</v>
      </c>
      <c r="Q18" s="101">
        <v>0</v>
      </c>
      <c r="R18" s="99">
        <v>9720.214</v>
      </c>
      <c r="S18" s="101">
        <v>0</v>
      </c>
      <c r="T18" s="101">
        <v>16663.224000000002</v>
      </c>
      <c r="U18" s="101">
        <v>520.72575</v>
      </c>
      <c r="V18" s="101">
        <v>694.301</v>
      </c>
      <c r="W18" s="102">
        <v>867.87625</v>
      </c>
      <c r="X18" s="76"/>
    </row>
    <row r="19" spans="1:24" s="74" customFormat="1" ht="12.75" customHeight="1">
      <c r="A19" s="323"/>
      <c r="B19" s="325"/>
      <c r="C19" s="338"/>
      <c r="D19" s="98">
        <v>7</v>
      </c>
      <c r="E19" s="99">
        <v>6740.78</v>
      </c>
      <c r="F19" s="99">
        <v>9437.091999999999</v>
      </c>
      <c r="G19" s="100"/>
      <c r="H19" s="101">
        <v>16177.872</v>
      </c>
      <c r="I19" s="101">
        <v>67.4078</v>
      </c>
      <c r="J19" s="101">
        <v>134.8156</v>
      </c>
      <c r="K19" s="101">
        <v>202.2234</v>
      </c>
      <c r="L19" s="101">
        <v>0</v>
      </c>
      <c r="M19" s="101">
        <v>505.5585</v>
      </c>
      <c r="N19" s="101">
        <v>674.078</v>
      </c>
      <c r="O19" s="101">
        <v>842.5975</v>
      </c>
      <c r="P19" s="101">
        <v>2359.2729999999997</v>
      </c>
      <c r="Q19" s="101">
        <v>0</v>
      </c>
      <c r="R19" s="99">
        <v>9437.091999999999</v>
      </c>
      <c r="S19" s="101">
        <v>0</v>
      </c>
      <c r="T19" s="101">
        <v>16177.872</v>
      </c>
      <c r="U19" s="101">
        <v>505.5585</v>
      </c>
      <c r="V19" s="101">
        <v>674.078</v>
      </c>
      <c r="W19" s="102">
        <v>842.5975</v>
      </c>
      <c r="X19" s="76"/>
    </row>
    <row r="20" spans="1:24" s="74" customFormat="1" ht="12.75" customHeight="1">
      <c r="A20" s="323"/>
      <c r="B20" s="325"/>
      <c r="C20" s="341"/>
      <c r="D20" s="103">
        <v>6</v>
      </c>
      <c r="E20" s="104">
        <v>6544.45</v>
      </c>
      <c r="F20" s="104">
        <v>9162.23</v>
      </c>
      <c r="G20" s="105"/>
      <c r="H20" s="106">
        <v>15706.68</v>
      </c>
      <c r="I20" s="106">
        <v>65.4445</v>
      </c>
      <c r="J20" s="106">
        <v>130.889</v>
      </c>
      <c r="K20" s="106">
        <v>196.3335</v>
      </c>
      <c r="L20" s="106">
        <v>0</v>
      </c>
      <c r="M20" s="106">
        <v>490.83374999999995</v>
      </c>
      <c r="N20" s="106">
        <v>654.445</v>
      </c>
      <c r="O20" s="106">
        <v>818.05625</v>
      </c>
      <c r="P20" s="106">
        <v>2290.5575</v>
      </c>
      <c r="Q20" s="106">
        <v>0</v>
      </c>
      <c r="R20" s="104">
        <v>9162.23</v>
      </c>
      <c r="S20" s="106">
        <v>0</v>
      </c>
      <c r="T20" s="106">
        <v>15706.68</v>
      </c>
      <c r="U20" s="106">
        <v>490.83374999999995</v>
      </c>
      <c r="V20" s="106">
        <v>654.445</v>
      </c>
      <c r="W20" s="107">
        <v>818.05625</v>
      </c>
      <c r="X20" s="76"/>
    </row>
    <row r="21" spans="1:24" s="74" customFormat="1" ht="12.75" customHeight="1">
      <c r="A21" s="323"/>
      <c r="B21" s="325"/>
      <c r="C21" s="342" t="s">
        <v>98</v>
      </c>
      <c r="D21" s="108">
        <v>5</v>
      </c>
      <c r="E21" s="109">
        <v>6353.83</v>
      </c>
      <c r="F21" s="109">
        <v>8895.362</v>
      </c>
      <c r="G21" s="110"/>
      <c r="H21" s="113">
        <v>15249.192</v>
      </c>
      <c r="I21" s="113">
        <v>63.5383</v>
      </c>
      <c r="J21" s="113">
        <v>127.0766</v>
      </c>
      <c r="K21" s="113">
        <v>190.61489999999998</v>
      </c>
      <c r="L21" s="113">
        <v>0</v>
      </c>
      <c r="M21" s="113">
        <v>476.53725</v>
      </c>
      <c r="N21" s="113">
        <v>635.383</v>
      </c>
      <c r="O21" s="113">
        <v>794.22875</v>
      </c>
      <c r="P21" s="113">
        <v>2223.8405</v>
      </c>
      <c r="Q21" s="113">
        <v>0</v>
      </c>
      <c r="R21" s="109">
        <v>8895.362</v>
      </c>
      <c r="S21" s="113">
        <v>0</v>
      </c>
      <c r="T21" s="113">
        <v>15249.192</v>
      </c>
      <c r="U21" s="113">
        <v>476.53725</v>
      </c>
      <c r="V21" s="113">
        <v>635.383</v>
      </c>
      <c r="W21" s="112">
        <v>794.22875</v>
      </c>
      <c r="X21" s="76"/>
    </row>
    <row r="22" spans="1:24" s="74" customFormat="1" ht="12.75" customHeight="1">
      <c r="A22" s="323"/>
      <c r="B22" s="325"/>
      <c r="C22" s="338"/>
      <c r="D22" s="98">
        <v>4</v>
      </c>
      <c r="E22" s="99">
        <v>6168.78</v>
      </c>
      <c r="F22" s="99">
        <v>8636.292</v>
      </c>
      <c r="G22" s="100"/>
      <c r="H22" s="101">
        <v>14805.072</v>
      </c>
      <c r="I22" s="101">
        <v>61.687799999999996</v>
      </c>
      <c r="J22" s="101">
        <v>123.37559999999999</v>
      </c>
      <c r="K22" s="101">
        <v>185.06339999999997</v>
      </c>
      <c r="L22" s="101">
        <v>0</v>
      </c>
      <c r="M22" s="101">
        <v>462.65849999999995</v>
      </c>
      <c r="N22" s="101">
        <v>616.878</v>
      </c>
      <c r="O22" s="101">
        <v>771.0975</v>
      </c>
      <c r="P22" s="101">
        <v>2159.073</v>
      </c>
      <c r="Q22" s="101">
        <v>0</v>
      </c>
      <c r="R22" s="99">
        <v>8636.292</v>
      </c>
      <c r="S22" s="101">
        <v>0</v>
      </c>
      <c r="T22" s="101">
        <v>14805.072</v>
      </c>
      <c r="U22" s="101">
        <v>462.65849999999995</v>
      </c>
      <c r="V22" s="101">
        <v>616.878</v>
      </c>
      <c r="W22" s="102">
        <v>771.0975</v>
      </c>
      <c r="X22" s="76"/>
    </row>
    <row r="23" spans="1:24" s="74" customFormat="1" ht="12.75" customHeight="1">
      <c r="A23" s="323"/>
      <c r="B23" s="325"/>
      <c r="C23" s="338"/>
      <c r="D23" s="98">
        <v>3</v>
      </c>
      <c r="E23" s="99">
        <v>5836.11</v>
      </c>
      <c r="F23" s="99">
        <v>8170.553999999999</v>
      </c>
      <c r="G23" s="100"/>
      <c r="H23" s="101">
        <v>14006.663999999999</v>
      </c>
      <c r="I23" s="101">
        <v>58.3611</v>
      </c>
      <c r="J23" s="101">
        <v>116.7222</v>
      </c>
      <c r="K23" s="101">
        <v>175.08329999999998</v>
      </c>
      <c r="L23" s="101">
        <v>0</v>
      </c>
      <c r="M23" s="101">
        <v>437.70824999999996</v>
      </c>
      <c r="N23" s="101">
        <v>583.611</v>
      </c>
      <c r="O23" s="101">
        <v>729.51375</v>
      </c>
      <c r="P23" s="101">
        <v>2042.6384999999998</v>
      </c>
      <c r="Q23" s="101">
        <v>0</v>
      </c>
      <c r="R23" s="99">
        <v>8170.553999999999</v>
      </c>
      <c r="S23" s="101">
        <v>0</v>
      </c>
      <c r="T23" s="101">
        <v>14006.663999999999</v>
      </c>
      <c r="U23" s="101">
        <v>437.70824999999996</v>
      </c>
      <c r="V23" s="101">
        <v>583.611</v>
      </c>
      <c r="W23" s="102">
        <v>729.51375</v>
      </c>
      <c r="X23" s="76"/>
    </row>
    <row r="24" spans="1:24" s="74" customFormat="1" ht="12.75" customHeight="1">
      <c r="A24" s="323"/>
      <c r="B24" s="325"/>
      <c r="C24" s="338"/>
      <c r="D24" s="98">
        <v>2</v>
      </c>
      <c r="E24" s="99">
        <v>5666.12</v>
      </c>
      <c r="F24" s="99">
        <v>7932.567999999999</v>
      </c>
      <c r="G24" s="100"/>
      <c r="H24" s="101">
        <v>13598.687999999998</v>
      </c>
      <c r="I24" s="101">
        <v>56.6612</v>
      </c>
      <c r="J24" s="101">
        <v>113.3224</v>
      </c>
      <c r="K24" s="101">
        <v>169.9836</v>
      </c>
      <c r="L24" s="101">
        <v>0</v>
      </c>
      <c r="M24" s="101">
        <v>424.959</v>
      </c>
      <c r="N24" s="101">
        <v>566.612</v>
      </c>
      <c r="O24" s="101">
        <v>708.265</v>
      </c>
      <c r="P24" s="101">
        <v>1983.1419999999998</v>
      </c>
      <c r="Q24" s="101">
        <v>0</v>
      </c>
      <c r="R24" s="99">
        <v>7932.567999999999</v>
      </c>
      <c r="S24" s="101">
        <v>0</v>
      </c>
      <c r="T24" s="101">
        <v>13598.687999999998</v>
      </c>
      <c r="U24" s="101">
        <v>424.959</v>
      </c>
      <c r="V24" s="101">
        <v>566.612</v>
      </c>
      <c r="W24" s="102">
        <v>708.265</v>
      </c>
      <c r="X24" s="76"/>
    </row>
    <row r="25" spans="1:24" s="74" customFormat="1" ht="12.75" customHeight="1" thickBot="1">
      <c r="A25" s="323"/>
      <c r="B25" s="325"/>
      <c r="C25" s="339"/>
      <c r="D25" s="114">
        <v>1</v>
      </c>
      <c r="E25" s="115">
        <v>5501.09</v>
      </c>
      <c r="F25" s="115">
        <v>7701.526</v>
      </c>
      <c r="G25" s="116"/>
      <c r="H25" s="116">
        <v>13202.616</v>
      </c>
      <c r="I25" s="116">
        <v>55.0109</v>
      </c>
      <c r="J25" s="116">
        <v>110.0218</v>
      </c>
      <c r="K25" s="116">
        <v>165.0327</v>
      </c>
      <c r="L25" s="116">
        <v>0</v>
      </c>
      <c r="M25" s="116">
        <v>412.58175</v>
      </c>
      <c r="N25" s="116">
        <v>550.109</v>
      </c>
      <c r="O25" s="116">
        <v>687.63625</v>
      </c>
      <c r="P25" s="116">
        <v>1925.3815</v>
      </c>
      <c r="Q25" s="116">
        <v>0</v>
      </c>
      <c r="R25" s="115">
        <v>7701.526</v>
      </c>
      <c r="S25" s="116">
        <v>0</v>
      </c>
      <c r="T25" s="116">
        <v>13202.616</v>
      </c>
      <c r="U25" s="116">
        <v>412.58175</v>
      </c>
      <c r="V25" s="116">
        <v>550.109</v>
      </c>
      <c r="W25" s="117">
        <v>687.63625</v>
      </c>
      <c r="X25" s="76"/>
    </row>
    <row r="26" spans="1:24" s="74" customFormat="1" ht="12.75" customHeight="1">
      <c r="A26" s="322" t="s">
        <v>99</v>
      </c>
      <c r="B26" s="324" t="s">
        <v>100</v>
      </c>
      <c r="C26" s="343" t="s">
        <v>96</v>
      </c>
      <c r="D26" s="118">
        <v>13</v>
      </c>
      <c r="E26" s="110">
        <v>5034.29</v>
      </c>
      <c r="F26" s="110">
        <v>7048.005999999999</v>
      </c>
      <c r="G26" s="110"/>
      <c r="H26" s="111">
        <v>12082.295999999998</v>
      </c>
      <c r="I26" s="111">
        <v>50.3429</v>
      </c>
      <c r="J26" s="111">
        <v>100.6858</v>
      </c>
      <c r="K26" s="111">
        <v>151.0287</v>
      </c>
      <c r="L26" s="111">
        <v>251.71450000000002</v>
      </c>
      <c r="M26" s="111">
        <v>377.57175</v>
      </c>
      <c r="N26" s="111">
        <v>503.42900000000003</v>
      </c>
      <c r="O26" s="111">
        <v>629.28625</v>
      </c>
      <c r="P26" s="111"/>
      <c r="Q26" s="111">
        <v>1762.0014999999999</v>
      </c>
      <c r="R26" s="110">
        <v>7048.005999999999</v>
      </c>
      <c r="S26" s="111">
        <v>0</v>
      </c>
      <c r="T26" s="111">
        <v>12082.295999999998</v>
      </c>
      <c r="U26" s="111">
        <v>377.57175</v>
      </c>
      <c r="V26" s="110">
        <v>503.42900000000003</v>
      </c>
      <c r="W26" s="119">
        <v>629.28625</v>
      </c>
      <c r="X26" s="76"/>
    </row>
    <row r="27" spans="1:24" s="74" customFormat="1" ht="12.75" customHeight="1">
      <c r="A27" s="323"/>
      <c r="B27" s="325"/>
      <c r="C27" s="338"/>
      <c r="D27" s="120">
        <v>12</v>
      </c>
      <c r="E27" s="100">
        <v>4887.66</v>
      </c>
      <c r="F27" s="100">
        <v>6842.723999999999</v>
      </c>
      <c r="G27" s="100"/>
      <c r="H27" s="101">
        <v>11730.383999999998</v>
      </c>
      <c r="I27" s="101">
        <v>48.876599999999996</v>
      </c>
      <c r="J27" s="101">
        <v>97.75319999999999</v>
      </c>
      <c r="K27" s="101">
        <v>146.6298</v>
      </c>
      <c r="L27" s="101">
        <v>244.383</v>
      </c>
      <c r="M27" s="101">
        <v>366.5745</v>
      </c>
      <c r="N27" s="101">
        <v>488.766</v>
      </c>
      <c r="O27" s="101">
        <v>610.9575</v>
      </c>
      <c r="P27" s="101"/>
      <c r="Q27" s="101">
        <v>1710.6809999999998</v>
      </c>
      <c r="R27" s="100">
        <v>6842.723999999999</v>
      </c>
      <c r="S27" s="101">
        <v>0</v>
      </c>
      <c r="T27" s="101">
        <v>11730.383999999998</v>
      </c>
      <c r="U27" s="101">
        <v>366.5745</v>
      </c>
      <c r="V27" s="100">
        <v>488.766</v>
      </c>
      <c r="W27" s="121">
        <v>610.9575</v>
      </c>
      <c r="X27" s="76"/>
    </row>
    <row r="28" spans="1:24" s="74" customFormat="1" ht="12.75" customHeight="1">
      <c r="A28" s="323"/>
      <c r="B28" s="325"/>
      <c r="C28" s="339"/>
      <c r="D28" s="122">
        <v>11</v>
      </c>
      <c r="E28" s="106">
        <v>4745.3</v>
      </c>
      <c r="F28" s="106">
        <v>6643.42</v>
      </c>
      <c r="G28" s="106"/>
      <c r="H28" s="106">
        <v>11388.720000000001</v>
      </c>
      <c r="I28" s="106">
        <v>47.453</v>
      </c>
      <c r="J28" s="106">
        <v>94.906</v>
      </c>
      <c r="K28" s="106">
        <v>142.359</v>
      </c>
      <c r="L28" s="106">
        <v>237.26500000000001</v>
      </c>
      <c r="M28" s="106">
        <v>355.8975</v>
      </c>
      <c r="N28" s="106">
        <v>474.53000000000003</v>
      </c>
      <c r="O28" s="106">
        <v>593.1625</v>
      </c>
      <c r="P28" s="106"/>
      <c r="Q28" s="106">
        <v>1660.855</v>
      </c>
      <c r="R28" s="106">
        <v>6643.42</v>
      </c>
      <c r="S28" s="106">
        <v>0</v>
      </c>
      <c r="T28" s="106">
        <v>11388.720000000001</v>
      </c>
      <c r="U28" s="106">
        <v>355.8975</v>
      </c>
      <c r="V28" s="106">
        <v>474.53000000000003</v>
      </c>
      <c r="W28" s="107">
        <v>593.1625</v>
      </c>
      <c r="X28" s="76"/>
    </row>
    <row r="29" spans="1:24" s="74" customFormat="1" ht="12.75" customHeight="1">
      <c r="A29" s="323"/>
      <c r="B29" s="325"/>
      <c r="C29" s="340" t="s">
        <v>97</v>
      </c>
      <c r="D29" s="118">
        <v>10</v>
      </c>
      <c r="E29" s="110">
        <v>4607.09</v>
      </c>
      <c r="F29" s="110">
        <v>6449.9259999999995</v>
      </c>
      <c r="G29" s="110"/>
      <c r="H29" s="111">
        <v>11057.016</v>
      </c>
      <c r="I29" s="111">
        <v>46.0709</v>
      </c>
      <c r="J29" s="111">
        <v>92.1418</v>
      </c>
      <c r="K29" s="111">
        <v>138.2127</v>
      </c>
      <c r="L29" s="111">
        <v>230.35450000000003</v>
      </c>
      <c r="M29" s="111">
        <v>345.53175</v>
      </c>
      <c r="N29" s="111">
        <v>460.70900000000006</v>
      </c>
      <c r="O29" s="111">
        <v>575.88625</v>
      </c>
      <c r="P29" s="111"/>
      <c r="Q29" s="111">
        <v>1612.4814999999999</v>
      </c>
      <c r="R29" s="110">
        <v>6449.9259999999995</v>
      </c>
      <c r="S29" s="111">
        <v>0</v>
      </c>
      <c r="T29" s="111">
        <v>11057.016</v>
      </c>
      <c r="U29" s="111">
        <v>345.53175</v>
      </c>
      <c r="V29" s="110">
        <v>460.70900000000006</v>
      </c>
      <c r="W29" s="119">
        <v>575.88625</v>
      </c>
      <c r="X29" s="76"/>
    </row>
    <row r="30" spans="1:24" s="74" customFormat="1" ht="12.75" customHeight="1">
      <c r="A30" s="323"/>
      <c r="B30" s="325"/>
      <c r="C30" s="338"/>
      <c r="D30" s="120">
        <v>9</v>
      </c>
      <c r="E30" s="100">
        <v>4472.89</v>
      </c>
      <c r="F30" s="100">
        <v>6262.046</v>
      </c>
      <c r="G30" s="100"/>
      <c r="H30" s="101">
        <v>10734.936000000002</v>
      </c>
      <c r="I30" s="101">
        <v>44.7289</v>
      </c>
      <c r="J30" s="101">
        <v>89.4578</v>
      </c>
      <c r="K30" s="101">
        <v>134.1867</v>
      </c>
      <c r="L30" s="101">
        <v>223.64450000000002</v>
      </c>
      <c r="M30" s="101">
        <v>335.46675</v>
      </c>
      <c r="N30" s="101">
        <v>447.28900000000004</v>
      </c>
      <c r="O30" s="101">
        <v>559.11125</v>
      </c>
      <c r="P30" s="101"/>
      <c r="Q30" s="101">
        <v>1565.5115</v>
      </c>
      <c r="R30" s="100">
        <v>6262.046</v>
      </c>
      <c r="S30" s="101">
        <v>0</v>
      </c>
      <c r="T30" s="101">
        <v>10734.936000000002</v>
      </c>
      <c r="U30" s="101">
        <v>335.46675</v>
      </c>
      <c r="V30" s="100">
        <v>447.28900000000004</v>
      </c>
      <c r="W30" s="121">
        <v>559.11125</v>
      </c>
      <c r="X30" s="76"/>
    </row>
    <row r="31" spans="1:24" s="74" customFormat="1" ht="12.75" customHeight="1">
      <c r="A31" s="323"/>
      <c r="B31" s="325"/>
      <c r="C31" s="338"/>
      <c r="D31" s="120">
        <v>8</v>
      </c>
      <c r="E31" s="100">
        <v>4231.69</v>
      </c>
      <c r="F31" s="100">
        <v>5924.365999999999</v>
      </c>
      <c r="G31" s="100"/>
      <c r="H31" s="101">
        <v>10156.055999999999</v>
      </c>
      <c r="I31" s="101">
        <v>42.3169</v>
      </c>
      <c r="J31" s="101">
        <v>84.6338</v>
      </c>
      <c r="K31" s="101">
        <v>126.95069999999998</v>
      </c>
      <c r="L31" s="101">
        <v>211.5845</v>
      </c>
      <c r="M31" s="101">
        <v>317.37674999999996</v>
      </c>
      <c r="N31" s="101">
        <v>423.169</v>
      </c>
      <c r="O31" s="101">
        <v>528.96125</v>
      </c>
      <c r="P31" s="101"/>
      <c r="Q31" s="101">
        <v>1481.0914999999998</v>
      </c>
      <c r="R31" s="100">
        <v>5924.365999999999</v>
      </c>
      <c r="S31" s="101">
        <v>0</v>
      </c>
      <c r="T31" s="101">
        <v>10156.055999999999</v>
      </c>
      <c r="U31" s="101">
        <v>317.37674999999996</v>
      </c>
      <c r="V31" s="100">
        <v>423.169</v>
      </c>
      <c r="W31" s="121">
        <v>528.96125</v>
      </c>
      <c r="X31" s="76"/>
    </row>
    <row r="32" spans="1:24" s="74" customFormat="1" ht="12.75" customHeight="1">
      <c r="A32" s="323"/>
      <c r="B32" s="325"/>
      <c r="C32" s="338"/>
      <c r="D32" s="120">
        <v>7</v>
      </c>
      <c r="E32" s="100">
        <v>4108.43</v>
      </c>
      <c r="F32" s="100">
        <v>5751.802</v>
      </c>
      <c r="G32" s="100"/>
      <c r="H32" s="101">
        <v>9860.232</v>
      </c>
      <c r="I32" s="101">
        <v>41.084300000000006</v>
      </c>
      <c r="J32" s="101">
        <v>82.16860000000001</v>
      </c>
      <c r="K32" s="101">
        <v>123.25290000000001</v>
      </c>
      <c r="L32" s="101">
        <v>205.42150000000004</v>
      </c>
      <c r="M32" s="101">
        <v>308.13225</v>
      </c>
      <c r="N32" s="101">
        <v>410.8430000000001</v>
      </c>
      <c r="O32" s="101">
        <v>513.55375</v>
      </c>
      <c r="P32" s="101"/>
      <c r="Q32" s="101">
        <v>1437.9505</v>
      </c>
      <c r="R32" s="100">
        <v>5751.802</v>
      </c>
      <c r="S32" s="101">
        <v>0</v>
      </c>
      <c r="T32" s="101">
        <v>9860.232</v>
      </c>
      <c r="U32" s="101">
        <v>308.13225</v>
      </c>
      <c r="V32" s="100">
        <v>410.8430000000001</v>
      </c>
      <c r="W32" s="121">
        <v>513.55375</v>
      </c>
      <c r="X32" s="76"/>
    </row>
    <row r="33" spans="1:24" s="74" customFormat="1" ht="12.75" customHeight="1">
      <c r="A33" s="323"/>
      <c r="B33" s="325"/>
      <c r="C33" s="341"/>
      <c r="D33" s="122">
        <v>6</v>
      </c>
      <c r="E33" s="106">
        <v>3988.78</v>
      </c>
      <c r="F33" s="106">
        <v>5584.292</v>
      </c>
      <c r="G33" s="106"/>
      <c r="H33" s="106">
        <v>9573.072</v>
      </c>
      <c r="I33" s="106">
        <v>39.887800000000006</v>
      </c>
      <c r="J33" s="106">
        <v>79.77560000000001</v>
      </c>
      <c r="K33" s="106">
        <v>119.6634</v>
      </c>
      <c r="L33" s="106">
        <v>199.43900000000002</v>
      </c>
      <c r="M33" s="106">
        <v>299.1585</v>
      </c>
      <c r="N33" s="106">
        <v>398.87800000000004</v>
      </c>
      <c r="O33" s="106">
        <v>498.5975</v>
      </c>
      <c r="P33" s="106"/>
      <c r="Q33" s="106">
        <v>1396.073</v>
      </c>
      <c r="R33" s="106">
        <v>5584.292</v>
      </c>
      <c r="S33" s="106">
        <v>0</v>
      </c>
      <c r="T33" s="106">
        <v>9573.072</v>
      </c>
      <c r="U33" s="106">
        <v>299.1585</v>
      </c>
      <c r="V33" s="106">
        <v>398.87800000000004</v>
      </c>
      <c r="W33" s="107">
        <v>498.5975</v>
      </c>
      <c r="X33" s="76"/>
    </row>
    <row r="34" spans="1:24" s="74" customFormat="1" ht="12.75" customHeight="1">
      <c r="A34" s="323"/>
      <c r="B34" s="325"/>
      <c r="C34" s="340" t="s">
        <v>98</v>
      </c>
      <c r="D34" s="118">
        <v>5</v>
      </c>
      <c r="E34" s="110">
        <v>3872.6</v>
      </c>
      <c r="F34" s="110">
        <v>5421.639999999999</v>
      </c>
      <c r="G34" s="110"/>
      <c r="H34" s="113">
        <v>9294.24</v>
      </c>
      <c r="I34" s="113">
        <v>38.726</v>
      </c>
      <c r="J34" s="113">
        <v>77.452</v>
      </c>
      <c r="K34" s="113">
        <v>116.178</v>
      </c>
      <c r="L34" s="113">
        <v>193.63</v>
      </c>
      <c r="M34" s="113">
        <v>290.445</v>
      </c>
      <c r="N34" s="113">
        <v>387.26</v>
      </c>
      <c r="O34" s="113">
        <v>484.075</v>
      </c>
      <c r="P34" s="113"/>
      <c r="Q34" s="113">
        <v>1355.4099999999999</v>
      </c>
      <c r="R34" s="110">
        <v>5421.639999999999</v>
      </c>
      <c r="S34" s="113">
        <v>0</v>
      </c>
      <c r="T34" s="113">
        <v>9294.24</v>
      </c>
      <c r="U34" s="113">
        <v>290.445</v>
      </c>
      <c r="V34" s="110">
        <v>387.26</v>
      </c>
      <c r="W34" s="119">
        <v>484.075</v>
      </c>
      <c r="X34" s="76"/>
    </row>
    <row r="35" spans="1:24" s="74" customFormat="1" ht="12.75" customHeight="1">
      <c r="A35" s="323"/>
      <c r="B35" s="325"/>
      <c r="C35" s="338"/>
      <c r="D35" s="120">
        <v>4</v>
      </c>
      <c r="E35" s="100">
        <v>3759.8</v>
      </c>
      <c r="F35" s="100">
        <v>5263.72</v>
      </c>
      <c r="G35" s="100"/>
      <c r="H35" s="101">
        <v>9023.52</v>
      </c>
      <c r="I35" s="101">
        <v>37.598000000000006</v>
      </c>
      <c r="J35" s="101">
        <v>75.19600000000001</v>
      </c>
      <c r="K35" s="101">
        <v>112.794</v>
      </c>
      <c r="L35" s="101">
        <v>187.99</v>
      </c>
      <c r="M35" s="101">
        <v>281.985</v>
      </c>
      <c r="N35" s="101">
        <v>375.98</v>
      </c>
      <c r="O35" s="101">
        <v>469.975</v>
      </c>
      <c r="P35" s="101"/>
      <c r="Q35" s="101">
        <v>1315.93</v>
      </c>
      <c r="R35" s="100">
        <v>5263.72</v>
      </c>
      <c r="S35" s="101">
        <v>0</v>
      </c>
      <c r="T35" s="101">
        <v>9023.52</v>
      </c>
      <c r="U35" s="101">
        <v>281.985</v>
      </c>
      <c r="V35" s="100">
        <v>375.98</v>
      </c>
      <c r="W35" s="121">
        <v>469.975</v>
      </c>
      <c r="X35" s="76"/>
    </row>
    <row r="36" spans="1:24" s="74" customFormat="1" ht="12.75" customHeight="1">
      <c r="A36" s="323"/>
      <c r="B36" s="325"/>
      <c r="C36" s="338"/>
      <c r="D36" s="120">
        <v>3</v>
      </c>
      <c r="E36" s="100">
        <v>3557.05</v>
      </c>
      <c r="F36" s="100">
        <v>4979.87</v>
      </c>
      <c r="G36" s="100"/>
      <c r="H36" s="101">
        <v>8536.92</v>
      </c>
      <c r="I36" s="101">
        <v>35.5705</v>
      </c>
      <c r="J36" s="101">
        <v>71.141</v>
      </c>
      <c r="K36" s="101">
        <v>106.7115</v>
      </c>
      <c r="L36" s="101">
        <v>177.85250000000002</v>
      </c>
      <c r="M36" s="101">
        <v>266.77875</v>
      </c>
      <c r="N36" s="101">
        <v>355.70500000000004</v>
      </c>
      <c r="O36" s="101">
        <v>444.63125</v>
      </c>
      <c r="P36" s="101"/>
      <c r="Q36" s="101">
        <v>1244.9675</v>
      </c>
      <c r="R36" s="100">
        <v>4979.87</v>
      </c>
      <c r="S36" s="101">
        <v>0</v>
      </c>
      <c r="T36" s="101">
        <v>8536.92</v>
      </c>
      <c r="U36" s="101">
        <v>266.77875</v>
      </c>
      <c r="V36" s="100">
        <v>355.70500000000004</v>
      </c>
      <c r="W36" s="121">
        <v>444.63125</v>
      </c>
      <c r="X36" s="76"/>
    </row>
    <row r="37" spans="1:24" s="74" customFormat="1" ht="12.75" customHeight="1">
      <c r="A37" s="323"/>
      <c r="B37" s="325"/>
      <c r="C37" s="338"/>
      <c r="D37" s="120">
        <v>2</v>
      </c>
      <c r="E37" s="100">
        <v>3453.45</v>
      </c>
      <c r="F37" s="100">
        <v>4834.829999999999</v>
      </c>
      <c r="G37" s="100"/>
      <c r="H37" s="101">
        <v>8288.279999999999</v>
      </c>
      <c r="I37" s="101">
        <v>34.5345</v>
      </c>
      <c r="J37" s="101">
        <v>69.069</v>
      </c>
      <c r="K37" s="101">
        <v>103.6035</v>
      </c>
      <c r="L37" s="101">
        <v>172.6725</v>
      </c>
      <c r="M37" s="101">
        <v>259.00874999999996</v>
      </c>
      <c r="N37" s="101">
        <v>345.345</v>
      </c>
      <c r="O37" s="101">
        <v>431.68125</v>
      </c>
      <c r="P37" s="101"/>
      <c r="Q37" s="101">
        <v>1208.7074999999998</v>
      </c>
      <c r="R37" s="100">
        <v>4834.829999999999</v>
      </c>
      <c r="S37" s="101">
        <v>0</v>
      </c>
      <c r="T37" s="101">
        <v>8288.279999999999</v>
      </c>
      <c r="U37" s="101">
        <v>259.00874999999996</v>
      </c>
      <c r="V37" s="100">
        <v>345.345</v>
      </c>
      <c r="W37" s="121">
        <v>431.68125</v>
      </c>
      <c r="X37" s="76"/>
    </row>
    <row r="38" spans="1:24" s="74" customFormat="1" ht="12.75" customHeight="1" thickBot="1">
      <c r="A38" s="323"/>
      <c r="B38" s="325"/>
      <c r="C38" s="341"/>
      <c r="D38" s="123">
        <v>1</v>
      </c>
      <c r="E38" s="116">
        <v>3352.85</v>
      </c>
      <c r="F38" s="116">
        <v>4693.99</v>
      </c>
      <c r="G38" s="116"/>
      <c r="H38" s="116">
        <v>8046.84</v>
      </c>
      <c r="I38" s="116">
        <v>33.5285</v>
      </c>
      <c r="J38" s="116">
        <v>67.057</v>
      </c>
      <c r="K38" s="116">
        <v>100.5855</v>
      </c>
      <c r="L38" s="116">
        <v>167.6425</v>
      </c>
      <c r="M38" s="116">
        <v>251.46374999999998</v>
      </c>
      <c r="N38" s="116">
        <v>335.285</v>
      </c>
      <c r="O38" s="116">
        <v>419.10625</v>
      </c>
      <c r="P38" s="116"/>
      <c r="Q38" s="116">
        <v>1173.4975</v>
      </c>
      <c r="R38" s="116">
        <v>4693.99</v>
      </c>
      <c r="S38" s="116">
        <v>0</v>
      </c>
      <c r="T38" s="116">
        <v>8046.84</v>
      </c>
      <c r="U38" s="116">
        <v>251.46374999999998</v>
      </c>
      <c r="V38" s="116">
        <v>335.285</v>
      </c>
      <c r="W38" s="117">
        <v>419.10625</v>
      </c>
      <c r="X38" s="76"/>
    </row>
    <row r="39" spans="1:24" s="74" customFormat="1" ht="12.75" customHeight="1">
      <c r="A39" s="322" t="s">
        <v>101</v>
      </c>
      <c r="B39" s="324" t="s">
        <v>102</v>
      </c>
      <c r="C39" s="327" t="s">
        <v>96</v>
      </c>
      <c r="D39" s="108">
        <v>13</v>
      </c>
      <c r="E39" s="109">
        <v>2981.49</v>
      </c>
      <c r="F39" s="109">
        <v>4174.085999999999</v>
      </c>
      <c r="G39" s="110"/>
      <c r="H39" s="111">
        <v>7155.575999999999</v>
      </c>
      <c r="I39" s="111">
        <v>29.814899999999998</v>
      </c>
      <c r="J39" s="111">
        <v>59.629799999999996</v>
      </c>
      <c r="K39" s="111">
        <v>89.44469999999998</v>
      </c>
      <c r="L39" s="111">
        <v>0</v>
      </c>
      <c r="M39" s="111">
        <v>223.61174999999997</v>
      </c>
      <c r="N39" s="111">
        <v>298.149</v>
      </c>
      <c r="O39" s="111">
        <v>372.68625</v>
      </c>
      <c r="P39" s="111"/>
      <c r="Q39" s="111"/>
      <c r="R39" s="109">
        <v>4174.085999999999</v>
      </c>
      <c r="S39" s="111">
        <v>0</v>
      </c>
      <c r="T39" s="111">
        <v>7155.575999999999</v>
      </c>
      <c r="U39" s="111">
        <v>223.61174999999997</v>
      </c>
      <c r="V39" s="101">
        <v>298.149</v>
      </c>
      <c r="W39" s="102">
        <v>372.68625</v>
      </c>
      <c r="X39" s="76"/>
    </row>
    <row r="40" spans="1:24" s="74" customFormat="1" ht="12.75" customHeight="1">
      <c r="A40" s="323"/>
      <c r="B40" s="325"/>
      <c r="C40" s="328"/>
      <c r="D40" s="98">
        <v>12</v>
      </c>
      <c r="E40" s="99">
        <v>2853.12</v>
      </c>
      <c r="F40" s="99">
        <v>3994.3679999999995</v>
      </c>
      <c r="G40" s="100"/>
      <c r="H40" s="101">
        <v>6847.487999999999</v>
      </c>
      <c r="I40" s="101">
        <v>28.5312</v>
      </c>
      <c r="J40" s="101">
        <v>57.0624</v>
      </c>
      <c r="K40" s="101">
        <v>85.5936</v>
      </c>
      <c r="L40" s="101">
        <v>0</v>
      </c>
      <c r="M40" s="101">
        <v>213.98399999999998</v>
      </c>
      <c r="N40" s="101">
        <v>285.312</v>
      </c>
      <c r="O40" s="101">
        <v>356.64</v>
      </c>
      <c r="P40" s="101"/>
      <c r="Q40" s="101"/>
      <c r="R40" s="99">
        <v>3994.3679999999995</v>
      </c>
      <c r="S40" s="101">
        <v>0</v>
      </c>
      <c r="T40" s="101">
        <v>6847.487999999999</v>
      </c>
      <c r="U40" s="101">
        <v>213.98399999999998</v>
      </c>
      <c r="V40" s="101">
        <v>285.312</v>
      </c>
      <c r="W40" s="102">
        <v>356.64</v>
      </c>
      <c r="X40" s="76"/>
    </row>
    <row r="41" spans="1:24" s="74" customFormat="1" ht="12.75" customHeight="1">
      <c r="A41" s="323"/>
      <c r="B41" s="325"/>
      <c r="C41" s="329"/>
      <c r="D41" s="103">
        <v>11</v>
      </c>
      <c r="E41" s="104">
        <v>2730.25</v>
      </c>
      <c r="F41" s="104">
        <v>3822.35</v>
      </c>
      <c r="G41" s="105"/>
      <c r="H41" s="106">
        <v>6552.6</v>
      </c>
      <c r="I41" s="106">
        <v>27.302500000000002</v>
      </c>
      <c r="J41" s="106">
        <v>54.605000000000004</v>
      </c>
      <c r="K41" s="106">
        <v>81.9075</v>
      </c>
      <c r="L41" s="106">
        <v>0</v>
      </c>
      <c r="M41" s="106">
        <v>204.76874999999998</v>
      </c>
      <c r="N41" s="106">
        <v>273.02500000000003</v>
      </c>
      <c r="O41" s="106">
        <v>341.28125</v>
      </c>
      <c r="P41" s="106"/>
      <c r="Q41" s="106"/>
      <c r="R41" s="104">
        <v>3822.35</v>
      </c>
      <c r="S41" s="106">
        <v>0</v>
      </c>
      <c r="T41" s="106">
        <v>6552.6</v>
      </c>
      <c r="U41" s="106">
        <v>204.76874999999998</v>
      </c>
      <c r="V41" s="106">
        <v>273.02500000000003</v>
      </c>
      <c r="W41" s="107">
        <v>341.28125</v>
      </c>
      <c r="X41" s="76"/>
    </row>
    <row r="42" spans="1:24" s="74" customFormat="1" ht="12.75" customHeight="1">
      <c r="A42" s="323"/>
      <c r="B42" s="325"/>
      <c r="C42" s="330" t="s">
        <v>97</v>
      </c>
      <c r="D42" s="108">
        <v>10</v>
      </c>
      <c r="E42" s="109">
        <v>2612.69</v>
      </c>
      <c r="F42" s="109">
        <v>3657.7659999999996</v>
      </c>
      <c r="G42" s="110"/>
      <c r="H42" s="111">
        <v>6270.456</v>
      </c>
      <c r="I42" s="111">
        <v>26.126900000000003</v>
      </c>
      <c r="J42" s="111">
        <v>52.253800000000005</v>
      </c>
      <c r="K42" s="111">
        <v>78.3807</v>
      </c>
      <c r="L42" s="111">
        <v>0</v>
      </c>
      <c r="M42" s="111">
        <v>195.95175</v>
      </c>
      <c r="N42" s="111">
        <v>261.269</v>
      </c>
      <c r="O42" s="111">
        <v>326.58625</v>
      </c>
      <c r="P42" s="111"/>
      <c r="Q42" s="111"/>
      <c r="R42" s="109">
        <v>3657.7659999999996</v>
      </c>
      <c r="S42" s="111">
        <v>0</v>
      </c>
      <c r="T42" s="111">
        <v>6270.456</v>
      </c>
      <c r="U42" s="111">
        <v>195.95175</v>
      </c>
      <c r="V42" s="111">
        <v>261.269</v>
      </c>
      <c r="W42" s="112">
        <v>326.58625</v>
      </c>
      <c r="X42" s="76"/>
    </row>
    <row r="43" spans="1:24" s="74" customFormat="1" ht="12.75" customHeight="1">
      <c r="A43" s="323"/>
      <c r="B43" s="325"/>
      <c r="C43" s="331"/>
      <c r="D43" s="98">
        <v>9</v>
      </c>
      <c r="E43" s="99">
        <v>2500.17</v>
      </c>
      <c r="F43" s="99">
        <v>3500.238</v>
      </c>
      <c r="G43" s="100"/>
      <c r="H43" s="101">
        <v>6000.407999999999</v>
      </c>
      <c r="I43" s="101">
        <v>25.0017</v>
      </c>
      <c r="J43" s="101">
        <v>50.0034</v>
      </c>
      <c r="K43" s="101">
        <v>75.0051</v>
      </c>
      <c r="L43" s="101">
        <v>0</v>
      </c>
      <c r="M43" s="101">
        <v>187.51275</v>
      </c>
      <c r="N43" s="101">
        <v>250.01700000000002</v>
      </c>
      <c r="O43" s="101">
        <v>312.52125</v>
      </c>
      <c r="P43" s="101"/>
      <c r="Q43" s="101"/>
      <c r="R43" s="99">
        <v>3500.238</v>
      </c>
      <c r="S43" s="101">
        <v>0</v>
      </c>
      <c r="T43" s="101">
        <v>6000.407999999999</v>
      </c>
      <c r="U43" s="101">
        <v>187.51275</v>
      </c>
      <c r="V43" s="101">
        <v>250.01700000000002</v>
      </c>
      <c r="W43" s="102">
        <v>312.52125</v>
      </c>
      <c r="X43" s="76"/>
    </row>
    <row r="44" spans="1:24" s="74" customFormat="1" ht="12.75" customHeight="1">
      <c r="A44" s="323"/>
      <c r="B44" s="325"/>
      <c r="C44" s="331"/>
      <c r="D44" s="98">
        <v>8</v>
      </c>
      <c r="E44" s="99">
        <v>2365.34</v>
      </c>
      <c r="F44" s="99">
        <v>3311.476</v>
      </c>
      <c r="G44" s="100"/>
      <c r="H44" s="101">
        <v>5676.816000000001</v>
      </c>
      <c r="I44" s="101">
        <v>23.6534</v>
      </c>
      <c r="J44" s="101">
        <v>47.3068</v>
      </c>
      <c r="K44" s="101">
        <v>70.9602</v>
      </c>
      <c r="L44" s="101">
        <v>0</v>
      </c>
      <c r="M44" s="101">
        <v>177.4005</v>
      </c>
      <c r="N44" s="101">
        <v>236.53400000000002</v>
      </c>
      <c r="O44" s="101">
        <v>295.6675</v>
      </c>
      <c r="P44" s="101"/>
      <c r="Q44" s="101"/>
      <c r="R44" s="99">
        <v>3311.476</v>
      </c>
      <c r="S44" s="101">
        <v>0</v>
      </c>
      <c r="T44" s="101">
        <v>5676.816000000001</v>
      </c>
      <c r="U44" s="101">
        <v>177.4005</v>
      </c>
      <c r="V44" s="101">
        <v>236.53400000000002</v>
      </c>
      <c r="W44" s="102">
        <v>295.6675</v>
      </c>
      <c r="X44" s="76"/>
    </row>
    <row r="45" spans="1:24" s="74" customFormat="1" ht="12.75" customHeight="1">
      <c r="A45" s="323"/>
      <c r="B45" s="325"/>
      <c r="C45" s="331"/>
      <c r="D45" s="98">
        <v>7</v>
      </c>
      <c r="E45" s="99">
        <v>2263.49</v>
      </c>
      <c r="F45" s="99">
        <v>3168.8859999999995</v>
      </c>
      <c r="G45" s="100"/>
      <c r="H45" s="101">
        <v>5432.375999999999</v>
      </c>
      <c r="I45" s="101">
        <v>22.6349</v>
      </c>
      <c r="J45" s="101">
        <v>45.2698</v>
      </c>
      <c r="K45" s="101">
        <v>67.90469999999999</v>
      </c>
      <c r="L45" s="101">
        <v>0</v>
      </c>
      <c r="M45" s="101">
        <v>169.76174999999998</v>
      </c>
      <c r="N45" s="101">
        <v>226.349</v>
      </c>
      <c r="O45" s="101">
        <v>282.93625</v>
      </c>
      <c r="P45" s="101"/>
      <c r="Q45" s="101"/>
      <c r="R45" s="99">
        <v>3168.8859999999995</v>
      </c>
      <c r="S45" s="101">
        <v>0</v>
      </c>
      <c r="T45" s="101">
        <v>5432.375999999999</v>
      </c>
      <c r="U45" s="101">
        <v>169.76174999999998</v>
      </c>
      <c r="V45" s="101">
        <v>226.349</v>
      </c>
      <c r="W45" s="102">
        <v>282.93625</v>
      </c>
      <c r="X45" s="76"/>
    </row>
    <row r="46" spans="1:24" s="74" customFormat="1" ht="12.75" customHeight="1">
      <c r="A46" s="323"/>
      <c r="B46" s="325"/>
      <c r="C46" s="332"/>
      <c r="D46" s="103">
        <v>6</v>
      </c>
      <c r="E46" s="104">
        <v>2166.03</v>
      </c>
      <c r="F46" s="104">
        <v>3032.442</v>
      </c>
      <c r="G46" s="105"/>
      <c r="H46" s="106">
        <v>5198.472</v>
      </c>
      <c r="I46" s="106">
        <v>21.660300000000003</v>
      </c>
      <c r="J46" s="106">
        <v>43.320600000000006</v>
      </c>
      <c r="K46" s="106">
        <v>64.9809</v>
      </c>
      <c r="L46" s="106">
        <v>0</v>
      </c>
      <c r="M46" s="106">
        <v>162.45225000000002</v>
      </c>
      <c r="N46" s="106">
        <v>216.60300000000004</v>
      </c>
      <c r="O46" s="106">
        <v>270.75375</v>
      </c>
      <c r="P46" s="106"/>
      <c r="Q46" s="106"/>
      <c r="R46" s="104">
        <v>3032.442</v>
      </c>
      <c r="S46" s="106">
        <v>0</v>
      </c>
      <c r="T46" s="106">
        <v>5198.472</v>
      </c>
      <c r="U46" s="106">
        <v>162.45225000000002</v>
      </c>
      <c r="V46" s="106">
        <v>216.60300000000004</v>
      </c>
      <c r="W46" s="107">
        <v>270.75375</v>
      </c>
      <c r="X46" s="76"/>
    </row>
    <row r="47" spans="1:24" s="74" customFormat="1" ht="12.75" customHeight="1">
      <c r="A47" s="323"/>
      <c r="B47" s="325"/>
      <c r="C47" s="333" t="s">
        <v>98</v>
      </c>
      <c r="D47" s="124">
        <v>5</v>
      </c>
      <c r="E47" s="125">
        <v>2072.75</v>
      </c>
      <c r="F47" s="125">
        <v>2901.85</v>
      </c>
      <c r="G47" s="126"/>
      <c r="H47" s="113">
        <v>4974.6</v>
      </c>
      <c r="I47" s="113">
        <v>20.7275</v>
      </c>
      <c r="J47" s="113">
        <v>41.455</v>
      </c>
      <c r="K47" s="113">
        <v>62.1825</v>
      </c>
      <c r="L47" s="113">
        <v>0</v>
      </c>
      <c r="M47" s="113">
        <v>155.45624999999998</v>
      </c>
      <c r="N47" s="113">
        <v>207.275</v>
      </c>
      <c r="O47" s="113">
        <v>259.09375</v>
      </c>
      <c r="P47" s="113"/>
      <c r="Q47" s="113"/>
      <c r="R47" s="125">
        <v>2901.85</v>
      </c>
      <c r="S47" s="113">
        <v>0</v>
      </c>
      <c r="T47" s="113">
        <v>4974.6</v>
      </c>
      <c r="U47" s="113">
        <v>155.45624999999998</v>
      </c>
      <c r="V47" s="113">
        <v>207.275</v>
      </c>
      <c r="W47" s="127">
        <v>259.09375</v>
      </c>
      <c r="X47" s="76"/>
    </row>
    <row r="48" spans="1:24" s="74" customFormat="1" ht="12.75" customHeight="1">
      <c r="A48" s="323"/>
      <c r="B48" s="325"/>
      <c r="C48" s="331"/>
      <c r="D48" s="98">
        <v>4</v>
      </c>
      <c r="E48" s="99">
        <v>1983.49</v>
      </c>
      <c r="F48" s="99">
        <v>2776.886</v>
      </c>
      <c r="G48" s="100"/>
      <c r="H48" s="101">
        <v>4760.376</v>
      </c>
      <c r="I48" s="101">
        <v>19.8349</v>
      </c>
      <c r="J48" s="101">
        <v>39.6698</v>
      </c>
      <c r="K48" s="101">
        <v>59.5047</v>
      </c>
      <c r="L48" s="101">
        <v>0</v>
      </c>
      <c r="M48" s="101">
        <v>148.76175</v>
      </c>
      <c r="N48" s="101">
        <v>198.34900000000002</v>
      </c>
      <c r="O48" s="101">
        <v>247.93625</v>
      </c>
      <c r="P48" s="101"/>
      <c r="Q48" s="101"/>
      <c r="R48" s="99">
        <v>2776.886</v>
      </c>
      <c r="S48" s="101">
        <v>0</v>
      </c>
      <c r="T48" s="101">
        <v>4760.376</v>
      </c>
      <c r="U48" s="101">
        <v>148.76175</v>
      </c>
      <c r="V48" s="101">
        <v>198.34900000000002</v>
      </c>
      <c r="W48" s="102">
        <v>247.93625</v>
      </c>
      <c r="X48" s="76"/>
    </row>
    <row r="49" spans="1:24" s="74" customFormat="1" ht="12.75" customHeight="1">
      <c r="A49" s="323"/>
      <c r="B49" s="325"/>
      <c r="C49" s="331"/>
      <c r="D49" s="98">
        <v>3</v>
      </c>
      <c r="E49" s="99">
        <v>1876.53</v>
      </c>
      <c r="F49" s="99">
        <v>2627.142</v>
      </c>
      <c r="G49" s="100"/>
      <c r="H49" s="101">
        <v>4503.672</v>
      </c>
      <c r="I49" s="101">
        <v>18.7653</v>
      </c>
      <c r="J49" s="101">
        <v>37.5306</v>
      </c>
      <c r="K49" s="101">
        <v>56.295899999999996</v>
      </c>
      <c r="L49" s="101">
        <v>0</v>
      </c>
      <c r="M49" s="101">
        <v>140.73975</v>
      </c>
      <c r="N49" s="101">
        <v>187.65300000000002</v>
      </c>
      <c r="O49" s="101">
        <v>234.56625</v>
      </c>
      <c r="P49" s="101"/>
      <c r="Q49" s="101"/>
      <c r="R49" s="99">
        <v>2627.142</v>
      </c>
      <c r="S49" s="101">
        <v>0</v>
      </c>
      <c r="T49" s="101">
        <v>4503.672</v>
      </c>
      <c r="U49" s="101">
        <v>140.73975</v>
      </c>
      <c r="V49" s="101">
        <v>187.65300000000002</v>
      </c>
      <c r="W49" s="102">
        <v>234.56625</v>
      </c>
      <c r="X49" s="76"/>
    </row>
    <row r="50" spans="1:24" s="74" customFormat="1" ht="12.75" customHeight="1">
      <c r="A50" s="323"/>
      <c r="B50" s="325"/>
      <c r="C50" s="331"/>
      <c r="D50" s="98">
        <v>2</v>
      </c>
      <c r="E50" s="99">
        <v>1795.72</v>
      </c>
      <c r="F50" s="99">
        <v>2514.008</v>
      </c>
      <c r="G50" s="100"/>
      <c r="H50" s="101">
        <v>4309.728</v>
      </c>
      <c r="I50" s="101">
        <v>17.9572</v>
      </c>
      <c r="J50" s="101">
        <v>35.9144</v>
      </c>
      <c r="K50" s="101">
        <v>53.8716</v>
      </c>
      <c r="L50" s="101">
        <v>0</v>
      </c>
      <c r="M50" s="101">
        <v>134.679</v>
      </c>
      <c r="N50" s="101">
        <v>179.572</v>
      </c>
      <c r="O50" s="101">
        <v>224.465</v>
      </c>
      <c r="P50" s="101"/>
      <c r="Q50" s="101"/>
      <c r="R50" s="99">
        <v>2514.008</v>
      </c>
      <c r="S50" s="101">
        <v>0</v>
      </c>
      <c r="T50" s="101">
        <v>4309.728</v>
      </c>
      <c r="U50" s="101">
        <v>134.679</v>
      </c>
      <c r="V50" s="101">
        <v>179.572</v>
      </c>
      <c r="W50" s="102">
        <v>224.465</v>
      </c>
      <c r="X50" s="76"/>
    </row>
    <row r="51" spans="1:24" s="74" customFormat="1" ht="12.75" customHeight="1" thickBot="1">
      <c r="A51" s="323"/>
      <c r="B51" s="326"/>
      <c r="C51" s="334"/>
      <c r="D51" s="114">
        <v>1</v>
      </c>
      <c r="E51" s="115">
        <v>1718.39</v>
      </c>
      <c r="F51" s="115">
        <v>2405.746</v>
      </c>
      <c r="G51" s="116"/>
      <c r="H51" s="116">
        <v>4124.136</v>
      </c>
      <c r="I51" s="116">
        <v>17.1839</v>
      </c>
      <c r="J51" s="116">
        <v>34.3678</v>
      </c>
      <c r="K51" s="116">
        <v>51.551700000000004</v>
      </c>
      <c r="L51" s="116">
        <v>0</v>
      </c>
      <c r="M51" s="116">
        <v>128.87925</v>
      </c>
      <c r="N51" s="116">
        <v>171.83900000000003</v>
      </c>
      <c r="O51" s="116">
        <v>214.79875</v>
      </c>
      <c r="P51" s="116"/>
      <c r="Q51" s="116"/>
      <c r="R51" s="115">
        <v>2405.746</v>
      </c>
      <c r="S51" s="116">
        <v>0</v>
      </c>
      <c r="T51" s="116">
        <v>4124.136</v>
      </c>
      <c r="U51" s="116">
        <v>128.87925</v>
      </c>
      <c r="V51" s="116">
        <v>171.83900000000003</v>
      </c>
      <c r="W51" s="117">
        <v>214.79875</v>
      </c>
      <c r="X51" s="76"/>
    </row>
    <row r="52" spans="1:24" s="74" customFormat="1" ht="12.75" customHeight="1" thickBot="1">
      <c r="A52" s="128"/>
      <c r="B52" s="129"/>
      <c r="C52" s="130"/>
      <c r="D52" s="131"/>
      <c r="E52" s="132"/>
      <c r="F52" s="133"/>
      <c r="G52" s="134"/>
      <c r="H52" s="134"/>
      <c r="I52" s="134"/>
      <c r="J52" s="134"/>
      <c r="K52" s="134"/>
      <c r="L52" s="134"/>
      <c r="M52" s="134"/>
      <c r="N52" s="134"/>
      <c r="O52" s="135"/>
      <c r="P52" s="136"/>
      <c r="Q52" s="136"/>
      <c r="R52" s="133"/>
      <c r="S52" s="133"/>
      <c r="T52" s="133"/>
      <c r="U52" s="133"/>
      <c r="V52" s="134"/>
      <c r="W52" s="137"/>
      <c r="X52" s="76"/>
    </row>
    <row r="53" spans="1:23" s="74" customFormat="1" ht="13.5" thickTop="1">
      <c r="A53" s="138" t="s">
        <v>103</v>
      </c>
      <c r="B53" s="76"/>
      <c r="W53" s="76"/>
    </row>
    <row r="54" spans="1:23" s="74" customFormat="1" ht="12.75" customHeight="1">
      <c r="A54" s="139" t="s">
        <v>16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76"/>
    </row>
    <row r="55" spans="1:23" s="74" customFormat="1" ht="12.75">
      <c r="A55" s="140" t="s">
        <v>104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76"/>
    </row>
    <row r="56" spans="1:23" s="74" customFormat="1" ht="12.75">
      <c r="A56" s="76"/>
      <c r="B56" s="76"/>
      <c r="W56" s="76"/>
    </row>
    <row r="57" spans="1:23" s="74" customFormat="1" ht="12.75">
      <c r="A57" s="76"/>
      <c r="B57" s="76"/>
      <c r="W57" s="76"/>
    </row>
    <row r="58" spans="1:23" s="74" customFormat="1" ht="12.75">
      <c r="A58" s="76"/>
      <c r="B58" s="76"/>
      <c r="W58" s="76"/>
    </row>
    <row r="59" spans="1:23" s="74" customFormat="1" ht="12.75">
      <c r="A59" s="76"/>
      <c r="B59" s="76"/>
      <c r="W59" s="76"/>
    </row>
    <row r="60" spans="1:23" s="74" customFormat="1" ht="12.75">
      <c r="A60" s="76"/>
      <c r="B60" s="76"/>
      <c r="W60" s="76"/>
    </row>
  </sheetData>
  <sheetProtection/>
  <mergeCells count="42">
    <mergeCell ref="A1:W1"/>
    <mergeCell ref="A2:W2"/>
    <mergeCell ref="A7:D7"/>
    <mergeCell ref="E7:E10"/>
    <mergeCell ref="F7:W7"/>
    <mergeCell ref="A8:A12"/>
    <mergeCell ref="B8:B12"/>
    <mergeCell ref="C8:C12"/>
    <mergeCell ref="D8:D12"/>
    <mergeCell ref="F8:Q8"/>
    <mergeCell ref="R8:W8"/>
    <mergeCell ref="F9:H9"/>
    <mergeCell ref="I9:Q9"/>
    <mergeCell ref="R9:T9"/>
    <mergeCell ref="U9:W9"/>
    <mergeCell ref="F10:F12"/>
    <mergeCell ref="G10:G12"/>
    <mergeCell ref="H10:H12"/>
    <mergeCell ref="I10:O10"/>
    <mergeCell ref="P10:P12"/>
    <mergeCell ref="R10:R12"/>
    <mergeCell ref="S10:S12"/>
    <mergeCell ref="T10:T12"/>
    <mergeCell ref="U10:W10"/>
    <mergeCell ref="E11:E12"/>
    <mergeCell ref="I11:K11"/>
    <mergeCell ref="A26:A38"/>
    <mergeCell ref="B26:B38"/>
    <mergeCell ref="C26:C28"/>
    <mergeCell ref="C29:C33"/>
    <mergeCell ref="C34:C38"/>
    <mergeCell ref="Q10:Q12"/>
    <mergeCell ref="A39:A51"/>
    <mergeCell ref="B39:B51"/>
    <mergeCell ref="C39:C41"/>
    <mergeCell ref="C42:C46"/>
    <mergeCell ref="C47:C51"/>
    <mergeCell ref="A13:A25"/>
    <mergeCell ref="B13:B25"/>
    <mergeCell ref="C13:C15"/>
    <mergeCell ref="C16:C20"/>
    <mergeCell ref="C21:C25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1.140625" style="73" customWidth="1"/>
    <col min="2" max="3" width="17.00390625" style="52" customWidth="1"/>
    <col min="4" max="16384" width="9.140625" style="52" customWidth="1"/>
  </cols>
  <sheetData>
    <row r="1" spans="1:4" s="37" customFormat="1" ht="12.75">
      <c r="A1" s="393" t="s">
        <v>58</v>
      </c>
      <c r="B1" s="393"/>
      <c r="C1" s="393"/>
      <c r="D1" s="67"/>
    </row>
    <row r="2" spans="1:3" s="37" customFormat="1" ht="12.75">
      <c r="A2" s="393" t="s">
        <v>59</v>
      </c>
      <c r="B2" s="393"/>
      <c r="C2" s="393"/>
    </row>
    <row r="3" spans="1:3" s="37" customFormat="1" ht="12.75">
      <c r="A3" s="38"/>
      <c r="B3" s="38"/>
      <c r="C3" s="38"/>
    </row>
    <row r="4" spans="1:22" s="37" customFormat="1" ht="12.75">
      <c r="A4" s="68" t="s">
        <v>149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s="26" customFormat="1" ht="12.75">
      <c r="A5" s="68" t="s">
        <v>60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26" customFormat="1" ht="12.75">
      <c r="A6" s="70">
        <v>45017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3" s="37" customFormat="1" ht="12.75">
      <c r="A7" s="394" t="s">
        <v>61</v>
      </c>
      <c r="B7" s="395" t="s">
        <v>62</v>
      </c>
      <c r="C7" s="395"/>
    </row>
    <row r="8" spans="1:3" s="37" customFormat="1" ht="12.75">
      <c r="A8" s="394"/>
      <c r="B8" s="43" t="s">
        <v>63</v>
      </c>
      <c r="C8" s="43" t="s">
        <v>64</v>
      </c>
    </row>
    <row r="9" spans="1:3" s="37" customFormat="1" ht="12.75">
      <c r="A9" s="71" t="s">
        <v>65</v>
      </c>
      <c r="B9" s="72">
        <v>37589.96</v>
      </c>
      <c r="C9" s="72">
        <v>37589.96</v>
      </c>
    </row>
    <row r="10" spans="1:3" s="37" customFormat="1" ht="12.75">
      <c r="A10" s="71" t="s">
        <v>66</v>
      </c>
      <c r="B10" s="72">
        <v>35710.46</v>
      </c>
      <c r="C10" s="72">
        <v>35710.46</v>
      </c>
    </row>
    <row r="11" spans="1:3" s="37" customFormat="1" ht="12.75">
      <c r="A11" s="71" t="s">
        <v>67</v>
      </c>
      <c r="B11" s="72">
        <v>33924.93</v>
      </c>
      <c r="C11" s="72">
        <v>33924.93</v>
      </c>
    </row>
    <row r="12" s="37" customFormat="1" ht="12.75">
      <c r="A12" s="66" t="s">
        <v>33</v>
      </c>
    </row>
    <row r="13" spans="1:11" ht="12.75">
      <c r="A13" s="51" t="s">
        <v>16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2.75">
      <c r="A14" s="54" t="s">
        <v>68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ht="12.75">
      <c r="A15" s="54" t="s">
        <v>69</v>
      </c>
    </row>
  </sheetData>
  <sheetProtection/>
  <mergeCells count="4">
    <mergeCell ref="A1:C1"/>
    <mergeCell ref="A2:C2"/>
    <mergeCell ref="A7:A8"/>
    <mergeCell ref="B7:C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G2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27.140625" style="26" customWidth="1"/>
    <col min="2" max="2" width="14.140625" style="26" customWidth="1"/>
    <col min="3" max="6" width="14.140625" style="37" customWidth="1"/>
    <col min="7" max="7" width="15.7109375" style="37" customWidth="1"/>
    <col min="8" max="16384" width="9.140625" style="37" customWidth="1"/>
  </cols>
  <sheetData>
    <row r="1" spans="1:7" s="55" customFormat="1" ht="12.75">
      <c r="A1" s="396" t="s">
        <v>50</v>
      </c>
      <c r="B1" s="396"/>
      <c r="C1" s="396"/>
      <c r="D1" s="396"/>
      <c r="E1" s="396"/>
      <c r="F1" s="396"/>
      <c r="G1" s="396"/>
    </row>
    <row r="2" spans="1:7" s="55" customFormat="1" ht="12.75">
      <c r="A2" s="396" t="s">
        <v>27</v>
      </c>
      <c r="B2" s="396"/>
      <c r="C2" s="396"/>
      <c r="D2" s="396"/>
      <c r="E2" s="396"/>
      <c r="F2" s="396"/>
      <c r="G2" s="396"/>
    </row>
    <row r="3" spans="1:5" s="57" customFormat="1" ht="12.75">
      <c r="A3" s="56"/>
      <c r="B3" s="56"/>
      <c r="C3" s="56"/>
      <c r="D3" s="56"/>
      <c r="E3" s="56"/>
    </row>
    <row r="4" spans="1:7" s="57" customFormat="1" ht="12.75" customHeight="1">
      <c r="A4" s="58" t="s">
        <v>155</v>
      </c>
      <c r="B4" s="59"/>
      <c r="C4" s="59"/>
      <c r="D4" s="59"/>
      <c r="E4" s="59"/>
      <c r="F4" s="59"/>
      <c r="G4" s="59"/>
    </row>
    <row r="5" spans="1:7" s="61" customFormat="1" ht="12.75" customHeight="1">
      <c r="A5" s="60"/>
      <c r="B5" s="60"/>
      <c r="F5" s="62" t="s">
        <v>2</v>
      </c>
      <c r="G5" s="274" t="s">
        <v>150</v>
      </c>
    </row>
    <row r="6" spans="1:7" s="45" customFormat="1" ht="12.75">
      <c r="A6" s="395" t="s">
        <v>36</v>
      </c>
      <c r="B6" s="395" t="s">
        <v>4</v>
      </c>
      <c r="C6" s="395"/>
      <c r="D6" s="395"/>
      <c r="E6" s="395"/>
      <c r="F6" s="395"/>
      <c r="G6" s="395"/>
    </row>
    <row r="7" spans="1:7" s="45" customFormat="1" ht="12.75">
      <c r="A7" s="395"/>
      <c r="B7" s="395" t="s">
        <v>51</v>
      </c>
      <c r="C7" s="395"/>
      <c r="D7" s="395"/>
      <c r="E7" s="395"/>
      <c r="F7" s="395" t="s">
        <v>52</v>
      </c>
      <c r="G7" s="395" t="s">
        <v>14</v>
      </c>
    </row>
    <row r="8" spans="1:7" s="45" customFormat="1" ht="12.75">
      <c r="A8" s="395"/>
      <c r="B8" s="395" t="s">
        <v>53</v>
      </c>
      <c r="C8" s="395"/>
      <c r="D8" s="395" t="s">
        <v>54</v>
      </c>
      <c r="E8" s="395" t="s">
        <v>55</v>
      </c>
      <c r="F8" s="395"/>
      <c r="G8" s="395"/>
    </row>
    <row r="9" spans="1:7" s="64" customFormat="1" ht="12.75">
      <c r="A9" s="395"/>
      <c r="B9" s="63" t="s">
        <v>56</v>
      </c>
      <c r="C9" s="63" t="s">
        <v>57</v>
      </c>
      <c r="D9" s="395"/>
      <c r="E9" s="395"/>
      <c r="F9" s="395"/>
      <c r="G9" s="395"/>
    </row>
    <row r="10" spans="1:7" s="64" customFormat="1" ht="12.75">
      <c r="A10" s="65" t="s">
        <v>40</v>
      </c>
      <c r="B10" s="257">
        <v>1</v>
      </c>
      <c r="C10" s="257">
        <v>0</v>
      </c>
      <c r="D10" s="257">
        <v>0</v>
      </c>
      <c r="E10" s="258">
        <f>SUM(B10:D10)</f>
        <v>1</v>
      </c>
      <c r="F10" s="257">
        <v>0</v>
      </c>
      <c r="G10" s="258">
        <f aca="true" t="shared" si="0" ref="G10:G19">E10+F10</f>
        <v>1</v>
      </c>
    </row>
    <row r="11" spans="1:7" s="64" customFormat="1" ht="12.75">
      <c r="A11" s="65" t="s">
        <v>41</v>
      </c>
      <c r="B11" s="257">
        <v>66</v>
      </c>
      <c r="C11" s="257">
        <v>1</v>
      </c>
      <c r="D11" s="257">
        <v>10</v>
      </c>
      <c r="E11" s="258">
        <f aca="true" t="shared" si="1" ref="E11:E19">SUM(B11:D11)</f>
        <v>77</v>
      </c>
      <c r="F11" s="257">
        <v>0</v>
      </c>
      <c r="G11" s="258">
        <f t="shared" si="0"/>
        <v>77</v>
      </c>
    </row>
    <row r="12" spans="1:7" s="64" customFormat="1" ht="12.75">
      <c r="A12" s="65" t="s">
        <v>42</v>
      </c>
      <c r="B12" s="257">
        <v>60</v>
      </c>
      <c r="C12" s="257">
        <v>1</v>
      </c>
      <c r="D12" s="257">
        <v>9</v>
      </c>
      <c r="E12" s="258">
        <f t="shared" si="1"/>
        <v>70</v>
      </c>
      <c r="F12" s="257">
        <v>0</v>
      </c>
      <c r="G12" s="258">
        <f t="shared" si="0"/>
        <v>70</v>
      </c>
    </row>
    <row r="13" spans="1:7" s="64" customFormat="1" ht="12.75">
      <c r="A13" s="65" t="s">
        <v>43</v>
      </c>
      <c r="B13" s="257">
        <v>53</v>
      </c>
      <c r="C13" s="257">
        <v>1</v>
      </c>
      <c r="D13" s="257">
        <v>13</v>
      </c>
      <c r="E13" s="258">
        <f t="shared" si="1"/>
        <v>67</v>
      </c>
      <c r="F13" s="257">
        <v>2</v>
      </c>
      <c r="G13" s="258">
        <f t="shared" si="0"/>
        <v>69</v>
      </c>
    </row>
    <row r="14" spans="1:7" s="64" customFormat="1" ht="12.75">
      <c r="A14" s="65" t="s">
        <v>44</v>
      </c>
      <c r="B14" s="257">
        <v>93</v>
      </c>
      <c r="C14" s="257">
        <v>0</v>
      </c>
      <c r="D14" s="257">
        <v>0</v>
      </c>
      <c r="E14" s="258">
        <f t="shared" si="1"/>
        <v>93</v>
      </c>
      <c r="F14" s="257">
        <v>4</v>
      </c>
      <c r="G14" s="258">
        <f t="shared" si="0"/>
        <v>97</v>
      </c>
    </row>
    <row r="15" spans="1:7" s="64" customFormat="1" ht="12.75">
      <c r="A15" s="65" t="s">
        <v>45</v>
      </c>
      <c r="B15" s="257">
        <v>645</v>
      </c>
      <c r="C15" s="257">
        <v>0</v>
      </c>
      <c r="D15" s="257">
        <v>0</v>
      </c>
      <c r="E15" s="258">
        <f t="shared" si="1"/>
        <v>645</v>
      </c>
      <c r="F15" s="257">
        <v>14</v>
      </c>
      <c r="G15" s="258">
        <f t="shared" si="0"/>
        <v>659</v>
      </c>
    </row>
    <row r="16" spans="1:7" s="64" customFormat="1" ht="12.75">
      <c r="A16" s="65" t="s">
        <v>46</v>
      </c>
      <c r="B16" s="257">
        <v>2</v>
      </c>
      <c r="C16" s="257">
        <v>0</v>
      </c>
      <c r="D16" s="257">
        <v>0</v>
      </c>
      <c r="E16" s="258">
        <f t="shared" si="1"/>
        <v>2</v>
      </c>
      <c r="F16" s="257">
        <v>0</v>
      </c>
      <c r="G16" s="258">
        <f t="shared" si="0"/>
        <v>2</v>
      </c>
    </row>
    <row r="17" spans="1:7" s="64" customFormat="1" ht="12.75">
      <c r="A17" s="65" t="s">
        <v>47</v>
      </c>
      <c r="B17" s="257">
        <v>343</v>
      </c>
      <c r="C17" s="257">
        <v>0</v>
      </c>
      <c r="D17" s="257">
        <v>0</v>
      </c>
      <c r="E17" s="258">
        <f t="shared" si="1"/>
        <v>343</v>
      </c>
      <c r="F17" s="257">
        <v>24</v>
      </c>
      <c r="G17" s="258">
        <f t="shared" si="0"/>
        <v>367</v>
      </c>
    </row>
    <row r="18" spans="1:7" s="64" customFormat="1" ht="12.75">
      <c r="A18" s="65" t="s">
        <v>48</v>
      </c>
      <c r="B18" s="257">
        <v>183</v>
      </c>
      <c r="C18" s="257">
        <v>0</v>
      </c>
      <c r="D18" s="257">
        <v>0</v>
      </c>
      <c r="E18" s="258">
        <f t="shared" si="1"/>
        <v>183</v>
      </c>
      <c r="F18" s="257">
        <v>15</v>
      </c>
      <c r="G18" s="258">
        <f t="shared" si="0"/>
        <v>198</v>
      </c>
    </row>
    <row r="19" spans="1:7" s="64" customFormat="1" ht="12.75">
      <c r="A19" s="65" t="s">
        <v>49</v>
      </c>
      <c r="B19" s="257">
        <v>1</v>
      </c>
      <c r="C19" s="257">
        <v>0</v>
      </c>
      <c r="D19" s="257">
        <v>0</v>
      </c>
      <c r="E19" s="258">
        <f t="shared" si="1"/>
        <v>1</v>
      </c>
      <c r="F19" s="257">
        <v>0</v>
      </c>
      <c r="G19" s="258">
        <f t="shared" si="0"/>
        <v>1</v>
      </c>
    </row>
    <row r="20" spans="1:7" s="64" customFormat="1" ht="12.75">
      <c r="A20" s="43" t="s">
        <v>14</v>
      </c>
      <c r="B20" s="63">
        <f aca="true" t="shared" si="2" ref="B20:G20">SUM(B10:B19)</f>
        <v>1447</v>
      </c>
      <c r="C20" s="63">
        <f t="shared" si="2"/>
        <v>3</v>
      </c>
      <c r="D20" s="63">
        <f t="shared" si="2"/>
        <v>32</v>
      </c>
      <c r="E20" s="63">
        <f t="shared" si="2"/>
        <v>1482</v>
      </c>
      <c r="F20" s="63">
        <f t="shared" si="2"/>
        <v>59</v>
      </c>
      <c r="G20" s="63">
        <f t="shared" si="2"/>
        <v>1541</v>
      </c>
    </row>
    <row r="21" spans="1:2" s="57" customFormat="1" ht="12.75">
      <c r="A21" s="66" t="s">
        <v>156</v>
      </c>
      <c r="B21" s="61"/>
    </row>
  </sheetData>
  <sheetProtection/>
  <mergeCells count="10">
    <mergeCell ref="A1:G1"/>
    <mergeCell ref="A2:G2"/>
    <mergeCell ref="A6:A9"/>
    <mergeCell ref="B6:G6"/>
    <mergeCell ref="B7:E7"/>
    <mergeCell ref="F7:F9"/>
    <mergeCell ref="G7:G9"/>
    <mergeCell ref="B8:C8"/>
    <mergeCell ref="D8:D9"/>
    <mergeCell ref="E8:E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41.421875" style="26" customWidth="1"/>
    <col min="2" max="3" width="15.8515625" style="37" customWidth="1"/>
    <col min="4" max="4" width="9.140625" style="26" customWidth="1"/>
    <col min="5" max="16384" width="9.140625" style="37" customWidth="1"/>
  </cols>
  <sheetData>
    <row r="1" spans="1:3" ht="12.75">
      <c r="A1" s="393" t="s">
        <v>34</v>
      </c>
      <c r="B1" s="393"/>
      <c r="C1" s="393"/>
    </row>
    <row r="2" spans="1:3" ht="12.75">
      <c r="A2" s="393" t="s">
        <v>1</v>
      </c>
      <c r="B2" s="393"/>
      <c r="C2" s="393"/>
    </row>
    <row r="3" spans="1:2" ht="12.75">
      <c r="A3" s="38"/>
      <c r="B3" s="38"/>
    </row>
    <row r="4" spans="1:2" ht="12.75">
      <c r="A4" s="39" t="s">
        <v>157</v>
      </c>
      <c r="B4" s="39"/>
    </row>
    <row r="5" spans="1:2" ht="12.75">
      <c r="A5" s="29" t="s">
        <v>35</v>
      </c>
      <c r="B5" s="40"/>
    </row>
    <row r="6" spans="1:3" s="26" customFormat="1" ht="12.75">
      <c r="A6" s="41">
        <v>44958</v>
      </c>
      <c r="C6" s="42">
        <v>1</v>
      </c>
    </row>
    <row r="7" spans="1:4" s="45" customFormat="1" ht="12.75">
      <c r="A7" s="395" t="s">
        <v>36</v>
      </c>
      <c r="B7" s="395" t="s">
        <v>37</v>
      </c>
      <c r="C7" s="395"/>
      <c r="D7" s="44"/>
    </row>
    <row r="8" spans="1:4" s="45" customFormat="1" ht="12.75">
      <c r="A8" s="395"/>
      <c r="B8" s="395" t="s">
        <v>38</v>
      </c>
      <c r="C8" s="395" t="s">
        <v>39</v>
      </c>
      <c r="D8" s="44"/>
    </row>
    <row r="9" spans="1:4" s="45" customFormat="1" ht="12.75">
      <c r="A9" s="395"/>
      <c r="B9" s="395"/>
      <c r="C9" s="395"/>
      <c r="D9" s="44"/>
    </row>
    <row r="10" spans="1:3" ht="12.75">
      <c r="A10" s="46" t="s">
        <v>40</v>
      </c>
      <c r="B10" s="47">
        <v>15484.2044</v>
      </c>
      <c r="C10" s="48">
        <v>10064.731800000001</v>
      </c>
    </row>
    <row r="11" spans="1:3" ht="12.75">
      <c r="A11" s="46" t="s">
        <v>41</v>
      </c>
      <c r="B11" s="47">
        <v>13716.4212</v>
      </c>
      <c r="C11" s="48">
        <v>8915.670600000001</v>
      </c>
    </row>
    <row r="12" spans="1:3" ht="12.75">
      <c r="A12" s="46" t="s">
        <v>42</v>
      </c>
      <c r="B12" s="47">
        <v>12065.8528</v>
      </c>
      <c r="C12" s="48">
        <v>7842.8022</v>
      </c>
    </row>
    <row r="13" spans="1:3" ht="12.75">
      <c r="A13" s="46" t="s">
        <v>43</v>
      </c>
      <c r="B13" s="47">
        <v>9769.7444</v>
      </c>
      <c r="C13" s="48">
        <v>6350.3328</v>
      </c>
    </row>
    <row r="14" spans="1:4" ht="12.75">
      <c r="A14" s="46" t="s">
        <v>44</v>
      </c>
      <c r="B14" s="47">
        <v>0</v>
      </c>
      <c r="C14" s="47">
        <v>3256.7016000000003</v>
      </c>
      <c r="D14" s="49"/>
    </row>
    <row r="15" spans="1:4" ht="12.75">
      <c r="A15" s="46" t="s">
        <v>45</v>
      </c>
      <c r="B15" s="47">
        <v>0</v>
      </c>
      <c r="C15" s="47">
        <v>2366.3228000000004</v>
      </c>
      <c r="D15" s="49"/>
    </row>
    <row r="16" spans="1:4" ht="12.75">
      <c r="A16" s="46" t="s">
        <v>46</v>
      </c>
      <c r="B16" s="47">
        <v>0</v>
      </c>
      <c r="C16" s="47">
        <v>2056.2834000000003</v>
      </c>
      <c r="D16" s="49"/>
    </row>
    <row r="17" spans="1:4" ht="12.75">
      <c r="A17" s="46" t="s">
        <v>47</v>
      </c>
      <c r="B17" s="47">
        <v>0</v>
      </c>
      <c r="C17" s="47">
        <v>1461.8142</v>
      </c>
      <c r="D17" s="49"/>
    </row>
    <row r="18" spans="1:4" ht="12.75">
      <c r="A18" s="46" t="s">
        <v>48</v>
      </c>
      <c r="B18" s="47">
        <v>0</v>
      </c>
      <c r="C18" s="47">
        <v>1256.153</v>
      </c>
      <c r="D18" s="49"/>
    </row>
    <row r="19" spans="1:4" ht="12.75">
      <c r="A19" s="46" t="s">
        <v>49</v>
      </c>
      <c r="B19" s="47">
        <v>0</v>
      </c>
      <c r="C19" s="47">
        <v>1080.3202</v>
      </c>
      <c r="D19" s="49"/>
    </row>
    <row r="20" spans="1:3" ht="12.75">
      <c r="A20" s="43"/>
      <c r="B20" s="50"/>
      <c r="C20" s="50"/>
    </row>
    <row r="21" ht="12.75">
      <c r="A21" s="26" t="s">
        <v>151</v>
      </c>
    </row>
    <row r="22" spans="1:7" s="52" customFormat="1" ht="12.75">
      <c r="A22" s="39"/>
      <c r="B22" s="51"/>
      <c r="C22" s="51"/>
      <c r="D22" s="51"/>
      <c r="E22" s="51"/>
      <c r="F22" s="51"/>
      <c r="G22" s="51"/>
    </row>
    <row r="23" spans="1:7" s="52" customFormat="1" ht="12.75">
      <c r="A23" s="53"/>
      <c r="B23" s="54"/>
      <c r="C23" s="54"/>
      <c r="D23" s="54"/>
      <c r="E23" s="54"/>
      <c r="F23" s="54"/>
      <c r="G23" s="54"/>
    </row>
  </sheetData>
  <sheetProtection/>
  <mergeCells count="6">
    <mergeCell ref="A1:C1"/>
    <mergeCell ref="A2:C2"/>
    <mergeCell ref="A7:A9"/>
    <mergeCell ref="B7:C7"/>
    <mergeCell ref="B8:B9"/>
    <mergeCell ref="C8:C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00390625" style="176" customWidth="1"/>
    <col min="2" max="2" width="12.421875" style="176" customWidth="1"/>
    <col min="3" max="3" width="13.7109375" style="176" customWidth="1"/>
    <col min="4" max="4" width="12.00390625" style="176" customWidth="1"/>
    <col min="5" max="5" width="9.140625" style="176" customWidth="1"/>
    <col min="6" max="7" width="12.00390625" style="176" customWidth="1"/>
    <col min="8" max="8" width="9.140625" style="176" customWidth="1"/>
    <col min="9" max="9" width="15.140625" style="176" customWidth="1"/>
    <col min="10" max="10" width="10.421875" style="176" customWidth="1"/>
    <col min="11" max="11" width="15.8515625" style="176" customWidth="1"/>
    <col min="12" max="16384" width="9.140625" style="176" customWidth="1"/>
  </cols>
  <sheetData>
    <row r="1" spans="1:12" s="173" customFormat="1" ht="12.75" customHeight="1">
      <c r="A1" s="398" t="s">
        <v>147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12" s="173" customFormat="1" ht="12.75" customHeight="1">
      <c r="A2" s="398" t="s">
        <v>148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s="173" customFormat="1" ht="12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ht="15">
      <c r="A4" s="175" t="s">
        <v>155</v>
      </c>
    </row>
    <row r="5" spans="10:13" ht="15" customHeight="1">
      <c r="J5" s="177" t="s">
        <v>2</v>
      </c>
      <c r="K5" s="275" t="s">
        <v>150</v>
      </c>
      <c r="L5" s="178"/>
      <c r="M5" s="179"/>
    </row>
    <row r="6" spans="1:13" ht="15">
      <c r="A6" s="180" t="s">
        <v>145</v>
      </c>
      <c r="B6" s="181"/>
      <c r="C6" s="181"/>
      <c r="D6" s="181"/>
      <c r="E6" s="181"/>
      <c r="F6" s="181"/>
      <c r="G6" s="193"/>
      <c r="H6" s="193"/>
      <c r="I6" s="193"/>
      <c r="J6" s="193"/>
      <c r="K6" s="193"/>
      <c r="L6" s="179"/>
      <c r="M6" s="179"/>
    </row>
    <row r="7" spans="1:11" ht="15">
      <c r="A7" s="397" t="s">
        <v>117</v>
      </c>
      <c r="B7" s="397" t="s">
        <v>118</v>
      </c>
      <c r="C7" s="397"/>
      <c r="D7" s="397"/>
      <c r="E7" s="397"/>
      <c r="F7" s="397"/>
      <c r="G7" s="397"/>
      <c r="H7" s="397"/>
      <c r="I7" s="397" t="s">
        <v>119</v>
      </c>
      <c r="J7" s="397" t="s">
        <v>108</v>
      </c>
      <c r="K7" s="397" t="s">
        <v>14</v>
      </c>
    </row>
    <row r="8" spans="1:11" ht="15">
      <c r="A8" s="397"/>
      <c r="B8" s="397" t="s">
        <v>120</v>
      </c>
      <c r="C8" s="397"/>
      <c r="D8" s="397"/>
      <c r="E8" s="397"/>
      <c r="F8" s="397" t="s">
        <v>121</v>
      </c>
      <c r="G8" s="397"/>
      <c r="H8" s="397"/>
      <c r="I8" s="397"/>
      <c r="J8" s="397"/>
      <c r="K8" s="397"/>
    </row>
    <row r="9" spans="1:11" ht="36">
      <c r="A9" s="397"/>
      <c r="B9" s="182" t="s">
        <v>122</v>
      </c>
      <c r="C9" s="182" t="s">
        <v>123</v>
      </c>
      <c r="D9" s="182" t="s">
        <v>124</v>
      </c>
      <c r="E9" s="182" t="s">
        <v>125</v>
      </c>
      <c r="F9" s="182" t="s">
        <v>126</v>
      </c>
      <c r="G9" s="182" t="s">
        <v>124</v>
      </c>
      <c r="H9" s="182" t="s">
        <v>125</v>
      </c>
      <c r="I9" s="397"/>
      <c r="J9" s="397"/>
      <c r="K9" s="397"/>
    </row>
    <row r="10" spans="1:11" ht="15">
      <c r="A10" s="402" t="s">
        <v>127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4"/>
    </row>
    <row r="11" spans="1:11" ht="15">
      <c r="A11" s="183" t="s">
        <v>128</v>
      </c>
      <c r="B11" s="184">
        <v>0</v>
      </c>
      <c r="C11" s="184">
        <v>1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f>B11+C11+D11+E11+F11+G11+H11+I11+J11</f>
        <v>1</v>
      </c>
    </row>
    <row r="12" spans="1:11" ht="15">
      <c r="A12" s="183" t="s">
        <v>129</v>
      </c>
      <c r="B12" s="184">
        <v>43</v>
      </c>
      <c r="C12" s="184">
        <v>22</v>
      </c>
      <c r="D12" s="184">
        <v>1</v>
      </c>
      <c r="E12" s="184">
        <v>0</v>
      </c>
      <c r="F12" s="184">
        <v>0</v>
      </c>
      <c r="G12" s="184">
        <v>1</v>
      </c>
      <c r="H12" s="184">
        <v>0</v>
      </c>
      <c r="I12" s="184">
        <v>10</v>
      </c>
      <c r="J12" s="184">
        <v>0</v>
      </c>
      <c r="K12" s="184">
        <f>B12+C12+D12+E12+F12+G12+H12+I12+J12</f>
        <v>77</v>
      </c>
    </row>
    <row r="13" spans="1:11" ht="15">
      <c r="A13" s="183" t="s">
        <v>130</v>
      </c>
      <c r="B13" s="184">
        <v>50</v>
      </c>
      <c r="C13" s="184">
        <v>8</v>
      </c>
      <c r="D13" s="184">
        <v>1</v>
      </c>
      <c r="E13" s="184">
        <v>0</v>
      </c>
      <c r="F13" s="184">
        <v>0</v>
      </c>
      <c r="G13" s="184">
        <v>1</v>
      </c>
      <c r="H13" s="184">
        <v>1</v>
      </c>
      <c r="I13" s="184">
        <v>9</v>
      </c>
      <c r="J13" s="184">
        <v>0</v>
      </c>
      <c r="K13" s="184">
        <f>B13+C13+D13+E13+F13+G13+H13+I13+J13</f>
        <v>70</v>
      </c>
    </row>
    <row r="14" spans="1:11" ht="15">
      <c r="A14" s="183" t="s">
        <v>131</v>
      </c>
      <c r="B14" s="184">
        <v>35</v>
      </c>
      <c r="C14" s="184">
        <v>17</v>
      </c>
      <c r="D14" s="184">
        <v>1</v>
      </c>
      <c r="E14" s="184">
        <v>0</v>
      </c>
      <c r="F14" s="184">
        <v>0</v>
      </c>
      <c r="G14" s="184">
        <v>1</v>
      </c>
      <c r="H14" s="184">
        <v>0</v>
      </c>
      <c r="I14" s="184">
        <v>13</v>
      </c>
      <c r="J14" s="184">
        <v>2</v>
      </c>
      <c r="K14" s="184">
        <f>B14+C14+D14+E14+F14+G14+H14+I14+J14</f>
        <v>69</v>
      </c>
    </row>
    <row r="15" spans="1:11" ht="15">
      <c r="A15" s="187" t="s">
        <v>132</v>
      </c>
      <c r="B15" s="265">
        <f>SUM(B11:B14)</f>
        <v>128</v>
      </c>
      <c r="C15" s="265">
        <f aca="true" t="shared" si="0" ref="C15:K15">SUM(C11:C14)</f>
        <v>48</v>
      </c>
      <c r="D15" s="265">
        <f t="shared" si="0"/>
        <v>3</v>
      </c>
      <c r="E15" s="265">
        <f t="shared" si="0"/>
        <v>0</v>
      </c>
      <c r="F15" s="265">
        <f t="shared" si="0"/>
        <v>0</v>
      </c>
      <c r="G15" s="265">
        <f t="shared" si="0"/>
        <v>3</v>
      </c>
      <c r="H15" s="265">
        <f t="shared" si="0"/>
        <v>1</v>
      </c>
      <c r="I15" s="263">
        <f t="shared" si="0"/>
        <v>32</v>
      </c>
      <c r="J15" s="263">
        <f t="shared" si="0"/>
        <v>2</v>
      </c>
      <c r="K15" s="266">
        <f t="shared" si="0"/>
        <v>217</v>
      </c>
    </row>
    <row r="16" spans="1:11" ht="15">
      <c r="A16" s="405" t="s">
        <v>133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</row>
    <row r="17" spans="1:11" ht="15">
      <c r="A17" s="183" t="s">
        <v>134</v>
      </c>
      <c r="B17" s="184">
        <v>76</v>
      </c>
      <c r="C17" s="184">
        <v>13</v>
      </c>
      <c r="D17" s="184">
        <v>1</v>
      </c>
      <c r="E17" s="184">
        <v>0</v>
      </c>
      <c r="F17" s="184">
        <v>0</v>
      </c>
      <c r="G17" s="184">
        <v>2</v>
      </c>
      <c r="H17" s="184">
        <v>1</v>
      </c>
      <c r="I17" s="186"/>
      <c r="J17" s="184">
        <v>4</v>
      </c>
      <c r="K17" s="185">
        <f aca="true" t="shared" si="1" ref="K17:K22">B17+C17+D17+E17+F17+G17+H17+J17</f>
        <v>97</v>
      </c>
    </row>
    <row r="18" spans="1:11" ht="15">
      <c r="A18" s="183" t="s">
        <v>135</v>
      </c>
      <c r="B18" s="184">
        <v>542</v>
      </c>
      <c r="C18" s="184">
        <v>51</v>
      </c>
      <c r="D18" s="184">
        <v>1</v>
      </c>
      <c r="E18" s="184">
        <v>1</v>
      </c>
      <c r="F18" s="184">
        <v>1</v>
      </c>
      <c r="G18" s="184">
        <v>29</v>
      </c>
      <c r="H18" s="184">
        <v>20</v>
      </c>
      <c r="I18" s="186"/>
      <c r="J18" s="184">
        <v>14</v>
      </c>
      <c r="K18" s="184">
        <f t="shared" si="1"/>
        <v>659</v>
      </c>
    </row>
    <row r="19" spans="1:11" ht="15">
      <c r="A19" s="183" t="s">
        <v>136</v>
      </c>
      <c r="B19" s="184">
        <v>2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6"/>
      <c r="J19" s="184">
        <v>0</v>
      </c>
      <c r="K19" s="184">
        <f t="shared" si="1"/>
        <v>2</v>
      </c>
    </row>
    <row r="20" spans="1:11" ht="15">
      <c r="A20" s="183" t="s">
        <v>137</v>
      </c>
      <c r="B20" s="184">
        <v>279</v>
      </c>
      <c r="C20" s="184">
        <v>32</v>
      </c>
      <c r="D20" s="184">
        <v>2</v>
      </c>
      <c r="E20" s="184">
        <v>0</v>
      </c>
      <c r="F20" s="184">
        <v>0</v>
      </c>
      <c r="G20" s="184">
        <v>24</v>
      </c>
      <c r="H20" s="184">
        <v>6</v>
      </c>
      <c r="I20" s="186"/>
      <c r="J20" s="184">
        <v>24</v>
      </c>
      <c r="K20" s="184">
        <f t="shared" si="1"/>
        <v>367</v>
      </c>
    </row>
    <row r="21" spans="1:11" ht="15">
      <c r="A21" s="183" t="s">
        <v>138</v>
      </c>
      <c r="B21" s="184">
        <v>128</v>
      </c>
      <c r="C21" s="184">
        <v>14</v>
      </c>
      <c r="D21" s="184">
        <v>0</v>
      </c>
      <c r="E21" s="184">
        <v>0</v>
      </c>
      <c r="F21" s="184">
        <v>0</v>
      </c>
      <c r="G21" s="184">
        <v>29</v>
      </c>
      <c r="H21" s="184">
        <v>12</v>
      </c>
      <c r="I21" s="186"/>
      <c r="J21" s="184">
        <v>15</v>
      </c>
      <c r="K21" s="184">
        <f t="shared" si="1"/>
        <v>198</v>
      </c>
    </row>
    <row r="22" spans="1:11" ht="15">
      <c r="A22" s="183" t="s">
        <v>139</v>
      </c>
      <c r="B22" s="184">
        <v>1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6"/>
      <c r="J22" s="184">
        <v>0</v>
      </c>
      <c r="K22" s="184">
        <f t="shared" si="1"/>
        <v>1</v>
      </c>
    </row>
    <row r="23" spans="1:11" ht="15">
      <c r="A23" s="187" t="s">
        <v>140</v>
      </c>
      <c r="B23" s="188">
        <f>SUM(B17:B22)</f>
        <v>1028</v>
      </c>
      <c r="C23" s="188">
        <f aca="true" t="shared" si="2" ref="C23:H23">SUM(C17:C22)</f>
        <v>110</v>
      </c>
      <c r="D23" s="188">
        <f t="shared" si="2"/>
        <v>4</v>
      </c>
      <c r="E23" s="188">
        <f t="shared" si="2"/>
        <v>1</v>
      </c>
      <c r="F23" s="188">
        <f t="shared" si="2"/>
        <v>1</v>
      </c>
      <c r="G23" s="188">
        <f t="shared" si="2"/>
        <v>84</v>
      </c>
      <c r="H23" s="188">
        <f t="shared" si="2"/>
        <v>39</v>
      </c>
      <c r="I23" s="189"/>
      <c r="J23" s="188">
        <f>SUM(J17:J22)</f>
        <v>57</v>
      </c>
      <c r="K23" s="188">
        <f>SUM(K17:K22)</f>
        <v>1324</v>
      </c>
    </row>
    <row r="24" spans="1:11" ht="15">
      <c r="A24" s="190" t="s">
        <v>14</v>
      </c>
      <c r="B24" s="191">
        <f>B23+B15</f>
        <v>1156</v>
      </c>
      <c r="C24" s="191">
        <f aca="true" t="shared" si="3" ref="C24:K24">C23+C15</f>
        <v>158</v>
      </c>
      <c r="D24" s="191">
        <f t="shared" si="3"/>
        <v>7</v>
      </c>
      <c r="E24" s="191">
        <f t="shared" si="3"/>
        <v>1</v>
      </c>
      <c r="F24" s="191">
        <f t="shared" si="3"/>
        <v>1</v>
      </c>
      <c r="G24" s="191">
        <f t="shared" si="3"/>
        <v>87</v>
      </c>
      <c r="H24" s="191">
        <f t="shared" si="3"/>
        <v>40</v>
      </c>
      <c r="I24" s="191">
        <f t="shared" si="3"/>
        <v>32</v>
      </c>
      <c r="J24" s="191">
        <f t="shared" si="3"/>
        <v>59</v>
      </c>
      <c r="K24" s="191">
        <f t="shared" si="3"/>
        <v>1541</v>
      </c>
    </row>
    <row r="25" spans="1:11" ht="1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</row>
    <row r="26" spans="1:11" ht="15">
      <c r="A26" s="193" t="s">
        <v>141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  <row r="28" spans="1:11" ht="15">
      <c r="A28" s="195" t="s">
        <v>146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</row>
    <row r="29" spans="1:11" ht="15">
      <c r="A29" s="406" t="s">
        <v>142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8"/>
    </row>
    <row r="30" spans="1:11" ht="15">
      <c r="A30" s="397" t="s">
        <v>117</v>
      </c>
      <c r="B30" s="397" t="s">
        <v>118</v>
      </c>
      <c r="C30" s="397"/>
      <c r="D30" s="397"/>
      <c r="E30" s="397"/>
      <c r="F30" s="397"/>
      <c r="G30" s="397"/>
      <c r="H30" s="397"/>
      <c r="I30" s="397" t="s">
        <v>119</v>
      </c>
      <c r="J30" s="397" t="s">
        <v>108</v>
      </c>
      <c r="K30" s="397" t="s">
        <v>14</v>
      </c>
    </row>
    <row r="31" spans="1:11" ht="15">
      <c r="A31" s="397"/>
      <c r="B31" s="397" t="s">
        <v>120</v>
      </c>
      <c r="C31" s="397"/>
      <c r="D31" s="397"/>
      <c r="E31" s="397"/>
      <c r="F31" s="397" t="s">
        <v>121</v>
      </c>
      <c r="G31" s="397"/>
      <c r="H31" s="397"/>
      <c r="I31" s="397"/>
      <c r="J31" s="397"/>
      <c r="K31" s="397"/>
    </row>
    <row r="32" spans="1:11" ht="36">
      <c r="A32" s="397"/>
      <c r="B32" s="182" t="s">
        <v>122</v>
      </c>
      <c r="C32" s="182" t="s">
        <v>123</v>
      </c>
      <c r="D32" s="182" t="s">
        <v>124</v>
      </c>
      <c r="E32" s="182" t="s">
        <v>125</v>
      </c>
      <c r="F32" s="182" t="s">
        <v>126</v>
      </c>
      <c r="G32" s="182" t="s">
        <v>124</v>
      </c>
      <c r="H32" s="182" t="s">
        <v>125</v>
      </c>
      <c r="I32" s="397"/>
      <c r="J32" s="397"/>
      <c r="K32" s="397"/>
    </row>
    <row r="33" spans="1:11" ht="15">
      <c r="A33" s="183" t="s">
        <v>128</v>
      </c>
      <c r="B33" s="192">
        <f>B11*'ANEXO IV - TAB 1'!$C$10</f>
        <v>0</v>
      </c>
      <c r="C33" s="192">
        <f>C11*'ANEXO IV - TAB 1'!$C$10</f>
        <v>10064.731800000001</v>
      </c>
      <c r="D33" s="192">
        <f>D11*'ANEXO IV - TAB 1'!$C$10</f>
        <v>0</v>
      </c>
      <c r="E33" s="192">
        <f>E11*'ANEXO IV - TAB 1'!$C$10</f>
        <v>0</v>
      </c>
      <c r="F33" s="192">
        <f>F11*'ANEXO IV - TAB 1'!$C$10</f>
        <v>0</v>
      </c>
      <c r="G33" s="192">
        <f>G11*'ANEXO IV - TAB 1'!$C$10</f>
        <v>0</v>
      </c>
      <c r="H33" s="192">
        <f>H11*'ANEXO IV - TAB 1'!$C$10</f>
        <v>0</v>
      </c>
      <c r="I33" s="192">
        <f>I11*'ANEXO IV - TAB 1'!$B$10</f>
        <v>0</v>
      </c>
      <c r="J33" s="192">
        <f>J11*'ANEXO IV - TAB 1'!$B$10</f>
        <v>0</v>
      </c>
      <c r="K33" s="192">
        <f>B33+C33+D33+E33+F33+G33+H33+I33+J33</f>
        <v>10064.731800000001</v>
      </c>
    </row>
    <row r="34" spans="1:11" ht="15">
      <c r="A34" s="183" t="s">
        <v>129</v>
      </c>
      <c r="B34" s="192">
        <f>B12*'ANEXO IV - TAB 1'!$C$11</f>
        <v>383373.83580000006</v>
      </c>
      <c r="C34" s="192">
        <f>C12*'ANEXO IV - TAB 1'!$C$11</f>
        <v>196144.75320000004</v>
      </c>
      <c r="D34" s="192">
        <f>D12*'ANEXO IV - TAB 1'!$C$11</f>
        <v>8915.670600000001</v>
      </c>
      <c r="E34" s="192">
        <f>E12*'ANEXO IV - TAB 1'!$C$11</f>
        <v>0</v>
      </c>
      <c r="F34" s="192">
        <f>F12*'ANEXO IV - TAB 1'!$C$11</f>
        <v>0</v>
      </c>
      <c r="G34" s="192">
        <f>G12*'ANEXO IV - TAB 1'!$C$11</f>
        <v>8915.670600000001</v>
      </c>
      <c r="H34" s="192">
        <f>H12*'ANEXO IV - TAB 1'!$C$11</f>
        <v>0</v>
      </c>
      <c r="I34" s="192">
        <f>I12*'ANEXO IV - TAB 1'!$B$11</f>
        <v>137164.212</v>
      </c>
      <c r="J34" s="192">
        <f>J12*'ANEXO IV - TAB 1'!$B$11</f>
        <v>0</v>
      </c>
      <c r="K34" s="192">
        <f>B34+C34+D34+E34+F34+G34+H34+I34+J34</f>
        <v>734514.1422000001</v>
      </c>
    </row>
    <row r="35" spans="1:11" ht="15">
      <c r="A35" s="183" t="s">
        <v>130</v>
      </c>
      <c r="B35" s="192">
        <f>B13*'ANEXO IV - TAB 1'!$C$12</f>
        <v>392140.11</v>
      </c>
      <c r="C35" s="192">
        <f>C13*'ANEXO IV - TAB 1'!$C$12</f>
        <v>62742.4176</v>
      </c>
      <c r="D35" s="192">
        <f>D13*'ANEXO IV - TAB 1'!$C$12</f>
        <v>7842.8022</v>
      </c>
      <c r="E35" s="192">
        <f>E13*'ANEXO IV - TAB 1'!$C$12</f>
        <v>0</v>
      </c>
      <c r="F35" s="192">
        <f>F13*'ANEXO IV - TAB 1'!$C$12</f>
        <v>0</v>
      </c>
      <c r="G35" s="192">
        <f>G13*'ANEXO IV - TAB 1'!$C$12</f>
        <v>7842.8022</v>
      </c>
      <c r="H35" s="192">
        <f>H13*'ANEXO IV - TAB 1'!$C$12</f>
        <v>7842.8022</v>
      </c>
      <c r="I35" s="192">
        <f>I13*'ANEXO IV - TAB 1'!$B$12</f>
        <v>108592.6752</v>
      </c>
      <c r="J35" s="192">
        <f>J13*'ANEXO IV - TAB 1'!$B$12</f>
        <v>0</v>
      </c>
      <c r="K35" s="192">
        <f>B35+C35+D35+E35+F35+G35+H35+I35+J35</f>
        <v>587003.6094</v>
      </c>
    </row>
    <row r="36" spans="1:11" ht="15">
      <c r="A36" s="183" t="s">
        <v>131</v>
      </c>
      <c r="B36" s="192">
        <f>B14*'ANEXO IV - TAB 1'!$C$13</f>
        <v>222261.64800000002</v>
      </c>
      <c r="C36" s="192">
        <f>C14*'ANEXO IV - TAB 1'!$C$13</f>
        <v>107955.6576</v>
      </c>
      <c r="D36" s="192">
        <f>D14*'ANEXO IV - TAB 1'!$C$13</f>
        <v>6350.3328</v>
      </c>
      <c r="E36" s="192">
        <f>E14*'ANEXO IV - TAB 1'!$C$13</f>
        <v>0</v>
      </c>
      <c r="F36" s="192">
        <f>F14*'ANEXO IV - TAB 1'!$C$13</f>
        <v>0</v>
      </c>
      <c r="G36" s="192">
        <f>G14*'ANEXO IV - TAB 1'!$C$13</f>
        <v>6350.3328</v>
      </c>
      <c r="H36" s="192">
        <f>H14*'ANEXO IV - TAB 1'!$C$13</f>
        <v>0</v>
      </c>
      <c r="I36" s="192">
        <f>I14*'ANEXO IV - TAB 1'!$B$13</f>
        <v>127006.67719999999</v>
      </c>
      <c r="J36" s="192">
        <f>J14*'ANEXO IV - TAB 1'!$B$13</f>
        <v>19539.4888</v>
      </c>
      <c r="K36" s="192">
        <f>B36+C36+D36+E36+F36+G36+H36+I36+J36</f>
        <v>489464.13719999994</v>
      </c>
    </row>
    <row r="37" spans="1:11" ht="15">
      <c r="A37" s="197" t="s">
        <v>143</v>
      </c>
      <c r="B37" s="267">
        <f>SUM(B33:B36)</f>
        <v>997775.5938000001</v>
      </c>
      <c r="C37" s="267">
        <f aca="true" t="shared" si="4" ref="C37:K37">SUM(C33:C36)</f>
        <v>376907.56020000007</v>
      </c>
      <c r="D37" s="267">
        <f t="shared" si="4"/>
        <v>23108.805600000003</v>
      </c>
      <c r="E37" s="267">
        <f t="shared" si="4"/>
        <v>0</v>
      </c>
      <c r="F37" s="267">
        <f t="shared" si="4"/>
        <v>0</v>
      </c>
      <c r="G37" s="267">
        <f t="shared" si="4"/>
        <v>23108.805600000003</v>
      </c>
      <c r="H37" s="267">
        <f t="shared" si="4"/>
        <v>7842.8022</v>
      </c>
      <c r="I37" s="198">
        <f t="shared" si="4"/>
        <v>372763.5644</v>
      </c>
      <c r="J37" s="198">
        <f t="shared" si="4"/>
        <v>19539.4888</v>
      </c>
      <c r="K37" s="264">
        <f t="shared" si="4"/>
        <v>1821046.6206</v>
      </c>
    </row>
    <row r="38" spans="1:11" ht="15">
      <c r="A38" s="399" t="s">
        <v>144</v>
      </c>
      <c r="B38" s="400"/>
      <c r="C38" s="400"/>
      <c r="D38" s="400"/>
      <c r="E38" s="400"/>
      <c r="F38" s="400"/>
      <c r="G38" s="400"/>
      <c r="H38" s="400"/>
      <c r="I38" s="400"/>
      <c r="J38" s="401"/>
      <c r="K38" s="264">
        <v>2075229.48</v>
      </c>
    </row>
  </sheetData>
  <sheetProtection/>
  <mergeCells count="20">
    <mergeCell ref="F31:H31"/>
    <mergeCell ref="A38:J38"/>
    <mergeCell ref="F8:H8"/>
    <mergeCell ref="A10:K10"/>
    <mergeCell ref="A16:K16"/>
    <mergeCell ref="A29:K29"/>
    <mergeCell ref="A30:A32"/>
    <mergeCell ref="B30:H30"/>
    <mergeCell ref="I30:I32"/>
    <mergeCell ref="J30:J32"/>
    <mergeCell ref="K30:K32"/>
    <mergeCell ref="B31:E31"/>
    <mergeCell ref="A1:L1"/>
    <mergeCell ref="A2:L2"/>
    <mergeCell ref="A7:A9"/>
    <mergeCell ref="B7:H7"/>
    <mergeCell ref="I7:I9"/>
    <mergeCell ref="J7:J9"/>
    <mergeCell ref="K7:K9"/>
    <mergeCell ref="B8:E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86.28125" style="26" customWidth="1"/>
    <col min="2" max="2" width="25.7109375" style="37" customWidth="1"/>
    <col min="3" max="3" width="9.140625" style="26" customWidth="1"/>
    <col min="4" max="16384" width="9.140625" style="37" customWidth="1"/>
  </cols>
  <sheetData>
    <row r="1" spans="1:2" ht="12.75" customHeight="1">
      <c r="A1" s="393" t="s">
        <v>26</v>
      </c>
      <c r="B1" s="393"/>
    </row>
    <row r="2" spans="1:2" ht="12.75">
      <c r="A2" s="393" t="s">
        <v>27</v>
      </c>
      <c r="B2" s="393"/>
    </row>
    <row r="3" spans="1:2" ht="12.75">
      <c r="A3" s="27"/>
      <c r="B3" s="28"/>
    </row>
    <row r="4" spans="1:2" ht="12.75" customHeight="1">
      <c r="A4" s="409" t="s">
        <v>155</v>
      </c>
      <c r="B4" s="409"/>
    </row>
    <row r="5" spans="1:2" ht="12.75" customHeight="1">
      <c r="A5" s="29"/>
      <c r="B5" s="30" t="s">
        <v>158</v>
      </c>
    </row>
    <row r="6" spans="1:2" ht="12.75">
      <c r="A6" s="31" t="s">
        <v>28</v>
      </c>
      <c r="B6" s="32" t="s">
        <v>4</v>
      </c>
    </row>
    <row r="7" spans="1:2" ht="33" customHeight="1">
      <c r="A7" s="33" t="s">
        <v>29</v>
      </c>
      <c r="B7" s="34" t="s">
        <v>30</v>
      </c>
    </row>
    <row r="8" spans="1:2" ht="33.75" customHeight="1">
      <c r="A8" s="35" t="s">
        <v>31</v>
      </c>
      <c r="B8" s="34" t="s">
        <v>30</v>
      </c>
    </row>
    <row r="9" spans="1:2" ht="12.75">
      <c r="A9" s="31" t="s">
        <v>32</v>
      </c>
      <c r="B9" s="36">
        <v>0</v>
      </c>
    </row>
    <row r="10" ht="12.75">
      <c r="A10" s="276" t="s">
        <v>159</v>
      </c>
    </row>
  </sheetData>
  <sheetProtection/>
  <mergeCells count="3">
    <mergeCell ref="A1:B1"/>
    <mergeCell ref="A2:B2"/>
    <mergeCell ref="A4:B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N27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1" max="1" width="9.57421875" style="24" customWidth="1"/>
    <col min="2" max="2" width="46.421875" style="24" customWidth="1"/>
    <col min="3" max="6" width="14.8515625" style="24" customWidth="1"/>
    <col min="7" max="8" width="14.8515625" style="25" customWidth="1"/>
    <col min="9" max="9" width="15.7109375" style="25" customWidth="1"/>
    <col min="10" max="10" width="9.140625" style="24" customWidth="1"/>
    <col min="11" max="16384" width="9.140625" style="25" customWidth="1"/>
  </cols>
  <sheetData>
    <row r="1" spans="1:10" s="2" customFormat="1" ht="12.7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1"/>
    </row>
    <row r="2" spans="1:10" s="2" customFormat="1" ht="12.75">
      <c r="A2" s="419" t="s">
        <v>1</v>
      </c>
      <c r="B2" s="419"/>
      <c r="C2" s="419"/>
      <c r="D2" s="419"/>
      <c r="E2" s="419"/>
      <c r="F2" s="419"/>
      <c r="G2" s="419"/>
      <c r="H2" s="419"/>
      <c r="I2" s="419"/>
      <c r="J2" s="1"/>
    </row>
    <row r="3" spans="1:10" s="2" customFormat="1" ht="12.75">
      <c r="A3" s="3"/>
      <c r="B3" s="3"/>
      <c r="C3" s="3"/>
      <c r="G3" s="4"/>
      <c r="H3" s="4"/>
      <c r="I3" s="4"/>
      <c r="J3" s="1"/>
    </row>
    <row r="4" spans="1:9" s="6" customFormat="1" ht="12.75">
      <c r="A4" s="5" t="s">
        <v>160</v>
      </c>
      <c r="B4" s="5"/>
      <c r="C4" s="5"/>
      <c r="D4" s="5"/>
      <c r="E4" s="5"/>
      <c r="F4" s="5"/>
      <c r="G4" s="5"/>
      <c r="H4" s="5"/>
      <c r="I4" s="5"/>
    </row>
    <row r="5" spans="1:10" s="2" customFormat="1" ht="12.75" customHeight="1">
      <c r="A5" s="7"/>
      <c r="B5" s="7"/>
      <c r="C5" s="7"/>
      <c r="D5" s="7"/>
      <c r="E5" s="7"/>
      <c r="F5" s="8"/>
      <c r="G5" s="8"/>
      <c r="H5" s="9" t="s">
        <v>2</v>
      </c>
      <c r="I5" s="270" t="s">
        <v>150</v>
      </c>
      <c r="J5" s="1"/>
    </row>
    <row r="6" spans="1:10" s="2" customFormat="1" ht="12.75">
      <c r="A6" s="420" t="s">
        <v>3</v>
      </c>
      <c r="B6" s="421"/>
      <c r="C6" s="421" t="s">
        <v>4</v>
      </c>
      <c r="D6" s="421"/>
      <c r="E6" s="421"/>
      <c r="F6" s="421"/>
      <c r="G6" s="421"/>
      <c r="H6" s="421"/>
      <c r="I6" s="423"/>
      <c r="J6" s="1"/>
    </row>
    <row r="7" spans="1:10" s="2" customFormat="1" ht="12.75">
      <c r="A7" s="422"/>
      <c r="B7" s="410"/>
      <c r="C7" s="410" t="s">
        <v>5</v>
      </c>
      <c r="D7" s="410" t="s">
        <v>6</v>
      </c>
      <c r="E7" s="410" t="s">
        <v>7</v>
      </c>
      <c r="F7" s="410" t="s">
        <v>8</v>
      </c>
      <c r="G7" s="410" t="s">
        <v>9</v>
      </c>
      <c r="H7" s="410"/>
      <c r="I7" s="424"/>
      <c r="J7" s="1"/>
    </row>
    <row r="8" spans="1:10" s="2" customFormat="1" ht="12.75">
      <c r="A8" s="10" t="s">
        <v>10</v>
      </c>
      <c r="B8" s="11" t="s">
        <v>11</v>
      </c>
      <c r="C8" s="410"/>
      <c r="D8" s="410"/>
      <c r="E8" s="410"/>
      <c r="F8" s="410"/>
      <c r="G8" s="11" t="s">
        <v>12</v>
      </c>
      <c r="H8" s="11" t="s">
        <v>13</v>
      </c>
      <c r="I8" s="12" t="s">
        <v>14</v>
      </c>
      <c r="J8" s="1"/>
    </row>
    <row r="9" spans="1:10" s="2" customFormat="1" ht="12.75">
      <c r="A9" s="13" t="s">
        <v>152</v>
      </c>
      <c r="B9" s="14" t="s">
        <v>153</v>
      </c>
      <c r="C9" s="259"/>
      <c r="D9" s="259"/>
      <c r="E9" s="259"/>
      <c r="F9" s="259"/>
      <c r="G9" s="260">
        <v>341</v>
      </c>
      <c r="H9" s="260">
        <v>448</v>
      </c>
      <c r="I9" s="261">
        <f>G9+H9</f>
        <v>789</v>
      </c>
      <c r="J9" s="1"/>
    </row>
    <row r="10" spans="1:10" s="2" customFormat="1" ht="12.75">
      <c r="A10" s="13" t="s">
        <v>15</v>
      </c>
      <c r="B10" s="14" t="s">
        <v>154</v>
      </c>
      <c r="C10" s="262"/>
      <c r="D10" s="262"/>
      <c r="E10" s="262"/>
      <c r="F10" s="262"/>
      <c r="G10" s="257">
        <v>1848</v>
      </c>
      <c r="H10" s="257">
        <v>2505</v>
      </c>
      <c r="I10" s="261">
        <f>G10+H10</f>
        <v>4353</v>
      </c>
      <c r="J10" s="1"/>
    </row>
    <row r="11" spans="1:10" s="2" customFormat="1" ht="12.75">
      <c r="A11" s="425" t="s">
        <v>14</v>
      </c>
      <c r="B11" s="426"/>
      <c r="C11" s="15">
        <f aca="true" t="shared" si="0" ref="C11:I11">SUM(C9:C10)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2189</v>
      </c>
      <c r="H11" s="15">
        <f t="shared" si="0"/>
        <v>2953</v>
      </c>
      <c r="I11" s="16">
        <f t="shared" si="0"/>
        <v>5142</v>
      </c>
      <c r="J11" s="1"/>
    </row>
    <row r="12" spans="1:10" s="2" customFormat="1" ht="12.75" customHeight="1">
      <c r="A12" s="277" t="s">
        <v>161</v>
      </c>
      <c r="B12" s="278"/>
      <c r="C12" s="17"/>
      <c r="D12" s="17"/>
      <c r="E12" s="17"/>
      <c r="F12" s="17"/>
      <c r="G12" s="17"/>
      <c r="H12" s="17"/>
      <c r="I12" s="17"/>
      <c r="J12" s="1"/>
    </row>
    <row r="13" spans="1:10" s="2" customFormat="1" ht="12.75" customHeight="1">
      <c r="A13" s="18" t="s">
        <v>16</v>
      </c>
      <c r="B13" s="19"/>
      <c r="C13" s="19"/>
      <c r="D13" s="19"/>
      <c r="E13" s="19"/>
      <c r="F13" s="19"/>
      <c r="G13" s="19"/>
      <c r="H13" s="19"/>
      <c r="I13" s="19"/>
      <c r="J13" s="1"/>
    </row>
    <row r="14" spans="1:10" s="2" customFormat="1" ht="12.75">
      <c r="A14" s="20"/>
      <c r="B14" s="21"/>
      <c r="C14" s="21"/>
      <c r="D14" s="21"/>
      <c r="E14" s="21"/>
      <c r="F14" s="21"/>
      <c r="G14" s="21"/>
      <c r="H14" s="21"/>
      <c r="I14" s="21"/>
      <c r="J14" s="1"/>
    </row>
    <row r="15" spans="1:14" s="2" customFormat="1" ht="12.75" customHeight="1">
      <c r="A15" s="22" t="s">
        <v>17</v>
      </c>
      <c r="B15" s="23"/>
      <c r="C15" s="23"/>
      <c r="D15" s="23"/>
      <c r="E15" s="23"/>
      <c r="F15" s="23"/>
      <c r="G15" s="1"/>
      <c r="H15" s="1"/>
      <c r="I15" s="1"/>
      <c r="K15" s="1"/>
      <c r="N15" s="1"/>
    </row>
    <row r="16" spans="1:14" s="2" customFormat="1" ht="31.5">
      <c r="A16" s="427" t="s">
        <v>18</v>
      </c>
      <c r="B16" s="428"/>
      <c r="C16" s="268" t="s">
        <v>19</v>
      </c>
      <c r="D16" s="418" t="s">
        <v>20</v>
      </c>
      <c r="E16" s="418"/>
      <c r="F16" s="418"/>
      <c r="G16" s="279"/>
      <c r="H16" s="279"/>
      <c r="I16" s="279"/>
      <c r="K16" s="1"/>
      <c r="N16" s="1"/>
    </row>
    <row r="17" spans="1:14" s="2" customFormat="1" ht="12.75" customHeight="1">
      <c r="A17" s="411" t="s">
        <v>21</v>
      </c>
      <c r="B17" s="412"/>
      <c r="C17" s="282">
        <v>1182.74</v>
      </c>
      <c r="D17" s="415" t="s">
        <v>162</v>
      </c>
      <c r="E17" s="415"/>
      <c r="F17" s="415"/>
      <c r="G17" s="280"/>
      <c r="H17" s="280"/>
      <c r="I17" s="280"/>
      <c r="K17" s="1"/>
      <c r="N17" s="1"/>
    </row>
    <row r="18" spans="1:14" s="2" customFormat="1" ht="12.75" customHeight="1">
      <c r="A18" s="411" t="s">
        <v>22</v>
      </c>
      <c r="B18" s="412"/>
      <c r="C18" s="282">
        <v>935.22</v>
      </c>
      <c r="D18" s="415" t="s">
        <v>162</v>
      </c>
      <c r="E18" s="415"/>
      <c r="F18" s="415"/>
      <c r="G18" s="280"/>
      <c r="H18" s="280"/>
      <c r="I18" s="280"/>
      <c r="K18" s="1"/>
      <c r="N18" s="1"/>
    </row>
    <row r="19" spans="1:14" s="2" customFormat="1" ht="12.75" customHeight="1">
      <c r="A19" s="411" t="s">
        <v>23</v>
      </c>
      <c r="B19" s="412"/>
      <c r="C19" s="282" t="s">
        <v>30</v>
      </c>
      <c r="D19" s="415" t="s">
        <v>163</v>
      </c>
      <c r="E19" s="415"/>
      <c r="F19" s="415"/>
      <c r="G19" s="280"/>
      <c r="H19" s="280"/>
      <c r="I19" s="280"/>
      <c r="K19" s="1"/>
      <c r="N19" s="1"/>
    </row>
    <row r="20" spans="1:14" s="2" customFormat="1" ht="12.75" customHeight="1">
      <c r="A20" s="411" t="s">
        <v>24</v>
      </c>
      <c r="B20" s="412"/>
      <c r="C20" s="282">
        <v>570</v>
      </c>
      <c r="D20" s="416" t="s">
        <v>164</v>
      </c>
      <c r="E20" s="416"/>
      <c r="F20" s="416"/>
      <c r="G20" s="281"/>
      <c r="H20" s="281"/>
      <c r="I20" s="281"/>
      <c r="K20" s="1"/>
      <c r="N20" s="1"/>
    </row>
    <row r="21" spans="1:14" s="2" customFormat="1" ht="12.75" customHeight="1">
      <c r="A21" s="413" t="s">
        <v>25</v>
      </c>
      <c r="B21" s="414"/>
      <c r="C21" s="283">
        <v>579.39</v>
      </c>
      <c r="D21" s="415" t="s">
        <v>165</v>
      </c>
      <c r="E21" s="415"/>
      <c r="F21" s="415"/>
      <c r="G21" s="280"/>
      <c r="H21" s="280"/>
      <c r="I21" s="280"/>
      <c r="K21" s="1"/>
      <c r="N21" s="1"/>
    </row>
    <row r="22" spans="1:10" s="2" customFormat="1" ht="12.75">
      <c r="A22" s="1"/>
      <c r="B22" s="1"/>
      <c r="C22" s="1"/>
      <c r="D22" s="1"/>
      <c r="E22" s="1"/>
      <c r="F22" s="1"/>
      <c r="J22" s="1"/>
    </row>
    <row r="23" spans="1:10" s="2" customFormat="1" ht="12.75">
      <c r="A23" s="417" t="s">
        <v>166</v>
      </c>
      <c r="B23" s="417"/>
      <c r="C23" s="417"/>
      <c r="D23" s="417"/>
      <c r="E23" s="417"/>
      <c r="F23" s="417"/>
      <c r="G23" s="417"/>
      <c r="H23" s="417"/>
      <c r="I23" s="417"/>
      <c r="J23" s="1"/>
    </row>
    <row r="24" spans="1:10" s="2" customFormat="1" ht="17.25" customHeight="1">
      <c r="A24" s="417" t="s">
        <v>167</v>
      </c>
      <c r="B24" s="417"/>
      <c r="C24" s="417"/>
      <c r="D24" s="417"/>
      <c r="E24" s="417"/>
      <c r="F24" s="417"/>
      <c r="G24" s="417"/>
      <c r="H24" s="417"/>
      <c r="I24" s="417"/>
      <c r="J24" s="1"/>
    </row>
    <row r="25" spans="1:10" s="2" customFormat="1" ht="19.5" customHeight="1">
      <c r="A25" s="417" t="s">
        <v>168</v>
      </c>
      <c r="B25" s="417"/>
      <c r="C25" s="417"/>
      <c r="D25" s="417"/>
      <c r="E25" s="417"/>
      <c r="F25" s="417"/>
      <c r="G25" s="417"/>
      <c r="H25" s="417"/>
      <c r="I25" s="417"/>
      <c r="J25" s="1"/>
    </row>
    <row r="26" spans="1:10" s="2" customFormat="1" ht="12.75">
      <c r="A26" s="417" t="s">
        <v>169</v>
      </c>
      <c r="B26" s="417"/>
      <c r="C26" s="417"/>
      <c r="D26" s="417"/>
      <c r="E26" s="417"/>
      <c r="F26" s="417"/>
      <c r="G26" s="417"/>
      <c r="H26" s="417"/>
      <c r="I26" s="417"/>
      <c r="J26" s="1"/>
    </row>
    <row r="27" spans="1:10" s="2" customFormat="1" ht="12.75">
      <c r="A27" s="417" t="s">
        <v>170</v>
      </c>
      <c r="B27" s="417"/>
      <c r="C27" s="417"/>
      <c r="D27" s="417"/>
      <c r="E27" s="417"/>
      <c r="F27" s="417"/>
      <c r="G27" s="417"/>
      <c r="H27" s="417"/>
      <c r="I27" s="417"/>
      <c r="J27" s="1"/>
    </row>
  </sheetData>
  <sheetProtection/>
  <mergeCells count="27">
    <mergeCell ref="A26:I26"/>
    <mergeCell ref="A27:I27"/>
    <mergeCell ref="A1:I1"/>
    <mergeCell ref="A2:I2"/>
    <mergeCell ref="A6:B7"/>
    <mergeCell ref="C6:I6"/>
    <mergeCell ref="C7:C8"/>
    <mergeCell ref="G7:I7"/>
    <mergeCell ref="A11:B11"/>
    <mergeCell ref="A16:B16"/>
    <mergeCell ref="A23:I23"/>
    <mergeCell ref="A24:I24"/>
    <mergeCell ref="A25:I25"/>
    <mergeCell ref="D16:F16"/>
    <mergeCell ref="D18:F18"/>
    <mergeCell ref="A19:B19"/>
    <mergeCell ref="D17:F17"/>
    <mergeCell ref="D7:D8"/>
    <mergeCell ref="E7:E8"/>
    <mergeCell ref="F7:F8"/>
    <mergeCell ref="A20:B20"/>
    <mergeCell ref="A21:B21"/>
    <mergeCell ref="D19:F19"/>
    <mergeCell ref="D20:F20"/>
    <mergeCell ref="D21:F21"/>
    <mergeCell ref="A17:B17"/>
    <mergeCell ref="A18:B1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Édison Weber Woycinck</dc:creator>
  <cp:keywords/>
  <dc:description/>
  <cp:lastModifiedBy>mg1010908</cp:lastModifiedBy>
  <dcterms:created xsi:type="dcterms:W3CDTF">2023-05-15T20:55:50Z</dcterms:created>
  <dcterms:modified xsi:type="dcterms:W3CDTF">2024-01-05T20:40:25Z</dcterms:modified>
  <cp:category/>
  <cp:version/>
  <cp:contentType/>
  <cp:contentStatus/>
</cp:coreProperties>
</file>