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FMG\Desktop\cnj\"/>
    </mc:Choice>
  </mc:AlternateContent>
  <xr:revisionPtr revIDLastSave="0" documentId="13_ncr:1_{555CD004-1544-47DF-8518-14D1392BFE02}" xr6:coauthVersionLast="47" xr6:coauthVersionMax="47" xr10:uidLastSave="{00000000-0000-0000-0000-000000000000}"/>
  <bookViews>
    <workbookView xWindow="20370" yWindow="-120" windowWidth="29040" windowHeight="15840" tabRatio="500" xr2:uid="{00000000-000D-0000-FFFF-FFFF00000000}"/>
  </bookViews>
  <sheets>
    <sheet name="FEV 2024 (TRF6 - 090059-090060)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5" i="1" l="1"/>
  <c r="S25" i="1"/>
  <c r="P42" i="1" l="1"/>
  <c r="Q42" i="1"/>
  <c r="O42" i="1"/>
  <c r="P25" i="1"/>
  <c r="Q25" i="1"/>
  <c r="S42" i="1"/>
  <c r="AA42" i="1"/>
  <c r="Y42" i="1"/>
  <c r="W42" i="1"/>
  <c r="U42" i="1"/>
  <c r="T42" i="1"/>
  <c r="R41" i="1"/>
  <c r="V41" i="1" s="1"/>
  <c r="R40" i="1"/>
  <c r="V40" i="1" s="1"/>
  <c r="R39" i="1"/>
  <c r="V39" i="1" s="1"/>
  <c r="R10" i="1"/>
  <c r="V10" i="1" s="1"/>
  <c r="Z10" i="1" s="1"/>
  <c r="R11" i="1"/>
  <c r="V11" i="1" s="1"/>
  <c r="R12" i="1"/>
  <c r="V12" i="1" s="1"/>
  <c r="R13" i="1"/>
  <c r="V13" i="1" s="1"/>
  <c r="AB13" i="1" s="1"/>
  <c r="R14" i="1"/>
  <c r="V14" i="1" s="1"/>
  <c r="X14" i="1" s="1"/>
  <c r="R15" i="1"/>
  <c r="V15" i="1" s="1"/>
  <c r="R16" i="1"/>
  <c r="V16" i="1" s="1"/>
  <c r="X16" i="1" s="1"/>
  <c r="R17" i="1"/>
  <c r="V17" i="1" s="1"/>
  <c r="X17" i="1" s="1"/>
  <c r="R18" i="1"/>
  <c r="V18" i="1" s="1"/>
  <c r="R19" i="1"/>
  <c r="V19" i="1" s="1"/>
  <c r="X19" i="1" s="1"/>
  <c r="R20" i="1"/>
  <c r="V20" i="1" s="1"/>
  <c r="AB20" i="1" s="1"/>
  <c r="R21" i="1"/>
  <c r="V21" i="1" s="1"/>
  <c r="R22" i="1"/>
  <c r="V22" i="1" s="1"/>
  <c r="R23" i="1"/>
  <c r="R24" i="1"/>
  <c r="V24" i="1" s="1"/>
  <c r="AA25" i="1"/>
  <c r="Y25" i="1"/>
  <c r="U25" i="1"/>
  <c r="W25" i="1"/>
  <c r="O25" i="1"/>
  <c r="R42" i="1" l="1"/>
  <c r="X13" i="1"/>
  <c r="AB11" i="1"/>
  <c r="Z11" i="1"/>
  <c r="X11" i="1"/>
  <c r="Z13" i="1"/>
  <c r="X15" i="1"/>
  <c r="Z15" i="1"/>
  <c r="AB19" i="1"/>
  <c r="R25" i="1"/>
  <c r="X12" i="1"/>
  <c r="Z12" i="1"/>
  <c r="AB12" i="1"/>
  <c r="AB21" i="1"/>
  <c r="X21" i="1"/>
  <c r="Z21" i="1"/>
  <c r="AB24" i="1"/>
  <c r="Z24" i="1"/>
  <c r="X24" i="1"/>
  <c r="Z22" i="1"/>
  <c r="X22" i="1"/>
  <c r="AB22" i="1"/>
  <c r="X18" i="1"/>
  <c r="Z18" i="1"/>
  <c r="AB18" i="1"/>
  <c r="Z19" i="1"/>
  <c r="AB17" i="1"/>
  <c r="AB16" i="1"/>
  <c r="Z17" i="1"/>
  <c r="AB15" i="1"/>
  <c r="Z16" i="1"/>
  <c r="AB14" i="1"/>
  <c r="X10" i="1"/>
  <c r="X20" i="1"/>
  <c r="V23" i="1"/>
  <c r="V25" i="1" s="1"/>
  <c r="X25" i="1" s="1"/>
  <c r="Z14" i="1"/>
  <c r="Z20" i="1"/>
  <c r="AB10" i="1"/>
  <c r="Z40" i="1"/>
  <c r="AB40" i="1"/>
  <c r="X40" i="1"/>
  <c r="X39" i="1"/>
  <c r="AB39" i="1"/>
  <c r="Z39" i="1"/>
  <c r="AB41" i="1"/>
  <c r="Z41" i="1"/>
  <c r="X41" i="1"/>
  <c r="V42" i="1" l="1"/>
  <c r="Z42" i="1" s="1"/>
  <c r="Z23" i="1"/>
  <c r="X23" i="1"/>
  <c r="AB23" i="1"/>
  <c r="Z25" i="1"/>
  <c r="AB25" i="1"/>
  <c r="AB42" i="1" l="1"/>
  <c r="X42" i="1"/>
</calcChain>
</file>

<file path=xl/sharedStrings.xml><?xml version="1.0" encoding="utf-8"?>
<sst xmlns="http://schemas.openxmlformats.org/spreadsheetml/2006/main" count="327" uniqueCount="125">
  <si>
    <t>PODER JUDICIÁRIO</t>
  </si>
  <si>
    <t>ÓRGÃO:</t>
  </si>
  <si>
    <t>UNIDADE:</t>
  </si>
  <si>
    <t>090059 - TRIBUNAL REGIONAL FEDERAL DA 6A. REGIAO</t>
  </si>
  <si>
    <t>Data de referência: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</si>
  <si>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</si>
  <si>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</si>
  <si>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</si>
  <si>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</si>
  <si>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</si>
  <si>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</si>
  <si>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</si>
  <si>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Unidade Orçamentária</t>
  </si>
  <si>
    <t>Esfera Orçamentária</t>
  </si>
  <si>
    <t>Acréscimos</t>
  </si>
  <si>
    <t>Decréscimos</t>
  </si>
  <si>
    <t>%</t>
  </si>
  <si>
    <t>Código</t>
  </si>
  <si>
    <t>Descrição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</si>
  <si>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</si>
  <si>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</si>
  <si>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</si>
  <si>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</si>
  <si>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</si>
  <si>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</si>
  <si>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</si>
  <si>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</si>
  <si>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</si>
  <si>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I/H</t>
  </si>
  <si>
    <t>J</t>
  </si>
  <si>
    <t>J/H</t>
  </si>
  <si>
    <t>K</t>
  </si>
  <si>
    <t>K/H</t>
  </si>
  <si>
    <t>12107</t>
  </si>
  <si>
    <t>TRIBUNAL REGIONAL FEDERAL DA 6A. REGIAO</t>
  </si>
  <si>
    <t>02</t>
  </si>
  <si>
    <t>061</t>
  </si>
  <si>
    <t>0033</t>
  </si>
  <si>
    <t>PROGRAMA DE GESTAO E MANUTENCAO DO PODER JUDICIARIO</t>
  </si>
  <si>
    <t>4257</t>
  </si>
  <si>
    <t>JULGAMENTO DE CAUSAS NA JUSTICA FEDERAL</t>
  </si>
  <si>
    <t>RECURSOS LIVRES DA UNIAO</t>
  </si>
  <si>
    <t>SERV.AFETOS AS ATIVID.ESPECIFICAS DA JUSTICA</t>
  </si>
  <si>
    <t>122</t>
  </si>
  <si>
    <t>20TP</t>
  </si>
  <si>
    <t>ATIVOS CIVIS DA UNIAO</t>
  </si>
  <si>
    <t>216H</t>
  </si>
  <si>
    <t>331</t>
  </si>
  <si>
    <t>2004</t>
  </si>
  <si>
    <t>212B</t>
  </si>
  <si>
    <t>846</t>
  </si>
  <si>
    <t>09HB</t>
  </si>
  <si>
    <t>09</t>
  </si>
  <si>
    <t>TOTAIS</t>
  </si>
  <si>
    <t>1000</t>
  </si>
  <si>
    <t>28</t>
  </si>
  <si>
    <t>131</t>
  </si>
  <si>
    <t>219I</t>
  </si>
  <si>
    <t>PUBLICIDADE INSTITUCIONAL E DE UTILIDADE PUBLICA</t>
  </si>
  <si>
    <t>0909</t>
  </si>
  <si>
    <t>OPERACOES ESPECIAIS: OUTROS ENCARGOS ESPECIAIS</t>
  </si>
  <si>
    <t>00S6</t>
  </si>
  <si>
    <t>272</t>
  </si>
  <si>
    <t>0181</t>
  </si>
  <si>
    <t>APOSENTADORIAS E PENSOES CIVIS DA UNIAO</t>
  </si>
  <si>
    <t>1056</t>
  </si>
  <si>
    <t>BENEFICIOS DO RPPS DA UNIAO</t>
  </si>
  <si>
    <t>1027</t>
  </si>
  <si>
    <t>BENEFICIO ESPECIAL - LEI N. 12.618, DE 2012</t>
  </si>
  <si>
    <t>Função e Subfunção</t>
  </si>
  <si>
    <t>Programática (Programa, Ação e Subtítulo)</t>
  </si>
  <si>
    <t>Programa</t>
  </si>
  <si>
    <t>Ação e Subtítulo</t>
  </si>
  <si>
    <t>Fonte</t>
  </si>
  <si>
    <t>GND</t>
  </si>
  <si>
    <t>Execução</t>
  </si>
  <si>
    <t>Provisão</t>
  </si>
  <si>
    <t>Destaque</t>
  </si>
  <si>
    <t>Empenhado</t>
  </si>
  <si>
    <t>Liquidado</t>
  </si>
  <si>
    <t>Pago</t>
  </si>
  <si>
    <t>RESOLUÇÃO 102 CNJ - ANEXO II - DOTAÇÃO E EXECUÇÃO ORÇAMENTÁRIA</t>
  </si>
  <si>
    <t>BENEFICIO ESPECIAL - LEI N. 12.618, D - NA 6. REGIAO DA JUST</t>
  </si>
  <si>
    <t>APOSENTADORIAS E PENSOES CIVIS DA UNI - NA 6. REGIAO DA JUST</t>
  </si>
  <si>
    <t>CONTRIBUICAO DA UNIAO, DE SUAS AUTARQ - NA 6. REGIAO DA JUST</t>
  </si>
  <si>
    <t>ASSISTENCIA MEDICA E ODONTOLOGICA AOS - NA 6. REGIAO DA JUST</t>
  </si>
  <si>
    <t>ATIVOS CIVIS DA UNIAO                 - NA 6. REGIAO DA JUST</t>
  </si>
  <si>
    <t>BENEFICIOS OBRIGATORIOS AOS SERVIDORE - NA 6. REGIAO DA JUST</t>
  </si>
  <si>
    <t>AJUDA DE CUSTO PARA MORADIA OU AUXILI - NA 6. REGIAO DA JUST</t>
  </si>
  <si>
    <t>PUBLICIDADE INSTITUCIONAL E DE UTILID - NA 6. REGIAO DA JUST</t>
  </si>
  <si>
    <t>JULGAMENTO DE CAUSAS NA JUSTICA FEDER - NA 6. REGIAO DA JUST</t>
  </si>
  <si>
    <t>Obs.:</t>
  </si>
  <si>
    <t>1. Movimentação líquida de créditos = Provisão/Destaque recebidos - Provisão/Destaque concedidos</t>
  </si>
  <si>
    <t>2. Nas colunas relativas à execução, não incluir as despesas referentes aos restos a pagar do ano anterior.</t>
  </si>
  <si>
    <t>CONTRIBUICAO DA UNIAO, DE SUAS AUTARQUIAS E FUNDACOES PARA O</t>
  </si>
  <si>
    <t>ASSISTENCIA MEDICA E ODONTOLOGICA AOS SERVIDORES CIVIS, EMPR</t>
  </si>
  <si>
    <t>BENEFICIOS OBRIGATORIOS AOS SERVIDORES CIVIS, EMPREGADOS, MI</t>
  </si>
  <si>
    <t>AJUDA DE CUSTO PARA MORADIA OU AUXILIO-MORADIA A AGENTES PUB</t>
  </si>
  <si>
    <t>11101</t>
  </si>
  <si>
    <t>SUPERIOR TRIBUNAL DE JUSTICA</t>
  </si>
  <si>
    <t>128</t>
  </si>
  <si>
    <t>20G2</t>
  </si>
  <si>
    <t>0001</t>
  </si>
  <si>
    <t>FORMACAO E APERFEICOAMENTO DE MAGISTRADOS</t>
  </si>
  <si>
    <t>FORMACAO E APERFEICOAMENTO DE MAGISTR - NACIONAL</t>
  </si>
  <si>
    <t>12101</t>
  </si>
  <si>
    <t>JUSTICA FEDERAL DE PRIMEIRO GRAU</t>
  </si>
  <si>
    <t>JULGAMENTO DE CAUSAS NA JUSTICA FEDER - NACIONAL</t>
  </si>
  <si>
    <t>6044</t>
  </si>
  <si>
    <t>219Z</t>
  </si>
  <si>
    <t>CONSERVACAO E RECUPERACAO DE ATIVOS DE INFRAESTRUTURA DA UNI</t>
  </si>
  <si>
    <t>CONSERVACAO E RECUPERACAO DE ATIVOS D - NA 6. REGIAO DA JUST</t>
  </si>
  <si>
    <t>33904</t>
  </si>
  <si>
    <t>FUNDO DO REGIME GERAL DA PREVIDENCIA SOCIAL</t>
  </si>
  <si>
    <t>0901</t>
  </si>
  <si>
    <t>0005</t>
  </si>
  <si>
    <t>OPERACOES ESPECIAIS: CUMPRIMENTO DE SENTENCAS JUDICIAIS</t>
  </si>
  <si>
    <t>SENTENCAS JUDICIAIS TRANSITADAS EM JULGADO (PRECATORIOS)</t>
  </si>
  <si>
    <t>71103</t>
  </si>
  <si>
    <t>ENCARGOS FINANC.DA UNIAO-SENTENCAS JUDICIAIS</t>
  </si>
  <si>
    <t>TRIBUNAL REGIONAL FEDERAL DA 6ª REGIÃO</t>
  </si>
  <si>
    <t>090060 - PRECATÓRIOS E REQUISIÇÕES DE PEQUENO VALOR (RPV's)</t>
  </si>
  <si>
    <t>SENTENCAS JUDICIAIS TRANSITADAS EM JU - NACIONAL</t>
  </si>
  <si>
    <t>1001</t>
  </si>
  <si>
    <t>RECURSOS LIVRES DA SEGURIDADE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</si>
</sst>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\-??_-;_-@_-"/>
  </numFmts>
  <fonts count="14" x14ac:knownFonts="1">
    <font>
      <sz val="10"/>
      <color rgb="FF00000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8"/>
      <name val="Tahoma"/>
      <family val="2"/>
      <charset val="1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5" fillId="0" borderId="0" applyBorder="0" applyProtection="0"/>
    <xf numFmtId="164" fontId="5" fillId="0" borderId="0" applyBorder="0" applyProtection="0"/>
    <xf numFmtId="0" fontId="8" fillId="0" borderId="0"/>
    <xf numFmtId="43" fontId="11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7" fontId="2" fillId="0" borderId="0" xfId="2" applyNumberFormat="1" applyFont="1" applyAlignment="1">
      <alignment horizontal="left"/>
    </xf>
    <xf numFmtId="0" fontId="3" fillId="3" borderId="0" xfId="0" applyFont="1" applyFill="1" applyAlignment="1">
      <alignment vertical="top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3" borderId="2" xfId="0" applyFont="1" applyFill="1" applyBorder="1" applyAlignment="1">
      <alignment horizontal="left" vertical="center" wrapText="1"/>
    </xf>
    <xf numFmtId="9" fontId="6" fillId="3" borderId="2" xfId="1" applyFont="1" applyFill="1" applyBorder="1" applyAlignment="1" applyProtection="1">
      <alignment horizontal="center" vertical="center"/>
    </xf>
    <xf numFmtId="0" fontId="3" fillId="3" borderId="0" xfId="0" applyFont="1" applyFill="1" applyAlignment="1">
      <alignment horizontal="center" vertical="top"/>
    </xf>
    <xf numFmtId="0" fontId="2" fillId="0" borderId="0" xfId="2" applyNumberFormat="1" applyFont="1" applyAlignment="1">
      <alignment horizontal="center"/>
    </xf>
    <xf numFmtId="0" fontId="1" fillId="3" borderId="0" xfId="0" applyFont="1" applyFill="1"/>
    <xf numFmtId="0" fontId="0" fillId="3" borderId="0" xfId="0" applyFill="1"/>
    <xf numFmtId="43" fontId="6" fillId="3" borderId="2" xfId="4" applyFont="1" applyFill="1" applyBorder="1" applyAlignment="1">
      <alignment horizontal="left" vertical="center" wrapText="1"/>
    </xf>
    <xf numFmtId="43" fontId="7" fillId="3" borderId="2" xfId="0" applyNumberFormat="1" applyFont="1" applyFill="1" applyBorder="1"/>
    <xf numFmtId="0" fontId="13" fillId="2" borderId="2" xfId="2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43" fontId="7" fillId="3" borderId="2" xfId="4" applyFont="1" applyFill="1" applyBorder="1" applyAlignment="1">
      <alignment horizontal="right"/>
    </xf>
    <xf numFmtId="43" fontId="6" fillId="3" borderId="2" xfId="4" applyFont="1" applyFill="1" applyBorder="1" applyAlignment="1">
      <alignment horizontal="right" vertical="center"/>
    </xf>
    <xf numFmtId="43" fontId="10" fillId="4" borderId="2" xfId="4" applyFont="1" applyFill="1" applyBorder="1" applyAlignment="1">
      <alignment horizontal="right" vertical="center"/>
    </xf>
    <xf numFmtId="43" fontId="13" fillId="3" borderId="2" xfId="4" applyFont="1" applyFill="1" applyBorder="1" applyAlignment="1">
      <alignment horizontal="right" vertical="center"/>
    </xf>
    <xf numFmtId="9" fontId="13" fillId="3" borderId="2" xfId="1" applyFont="1" applyFill="1" applyBorder="1" applyAlignment="1" applyProtection="1">
      <alignment horizontal="center" vertical="center"/>
    </xf>
    <xf numFmtId="43" fontId="7" fillId="3" borderId="2" xfId="4" applyFont="1" applyFill="1" applyBorder="1"/>
    <xf numFmtId="0" fontId="7" fillId="3" borderId="2" xfId="0" applyFont="1" applyFill="1" applyBorder="1" applyAlignment="1">
      <alignment horizontal="center"/>
    </xf>
    <xf numFmtId="0" fontId="2" fillId="0" borderId="0" xfId="2" applyNumberFormat="1" applyFont="1" applyAlignment="1">
      <alignment horizontal="left"/>
    </xf>
    <xf numFmtId="17" fontId="2" fillId="0" borderId="0" xfId="2" applyNumberFormat="1" applyFont="1" applyAlignment="1">
      <alignment horizontal="left"/>
    </xf>
    <xf numFmtId="0" fontId="12" fillId="2" borderId="2" xfId="0" applyFont="1" applyFill="1" applyBorder="1" applyAlignment="1">
      <alignment horizontal="center" wrapText="1"/>
    </xf>
    <xf numFmtId="0" fontId="13" fillId="2" borderId="2" xfId="2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</cellXfs>
  <cellStyles count="5">
    <cellStyle name="Normal" xfId="0" builtinId="0"/>
    <cellStyle name="Normal 2" xfId="3" xr:uid="{F1A2CF61-C83E-4707-98FF-8A2997BDB8EC}"/>
    <cellStyle name="Porcentagem" xfId="1" builtinId="5"/>
    <cellStyle name="Texto Explicativo" xfId="2" builtinId="53" customBuiltin="1"/>
    <cellStyle name="Vírgula" xfId="4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ML45"/>
  <sheetViews>
    <sheetView showGridLines="0" tabSelected="1" zoomScale="85" zoomScaleNormal="85" zoomScalePageLayoutView="85" workbookViewId="0">
      <selection activeCell="AA39" sqref="AA39:AA41"/>
    </sheetView>
  </sheetViews>
  <sheetFormatPr defaultRowHeight="12.75" x14ac:dyDescent="0.2"/>
  <cols>
    <col min="1" max="1" width="7.42578125" style="10" customWidth="1"/>
    <col min="2" max="2" width="28.28515625" style="1" customWidth="1"/>
    <col min="3" max="7" width="4.7109375" style="10" customWidth="1"/>
    <col min="8" max="9" width="20" style="1" customWidth="1"/>
    <col min="10" max="10" width="24.7109375" style="1" customWidth="1"/>
    <col min="11" max="11" width="11.28515625" style="10" customWidth="1"/>
    <col min="12" max="12" width="8" style="10" customWidth="1"/>
    <col min="13" max="13" width="22.28515625" style="1" customWidth="1"/>
    <col min="14" max="14" width="5.7109375" style="10" customWidth="1"/>
    <col min="15" max="15" width="15.42578125" style="1" bestFit="1" customWidth="1"/>
    <col min="16" max="17" width="10.28515625" style="1" customWidth="1"/>
    <col min="18" max="18" width="14.85546875" style="1" bestFit="1" customWidth="1"/>
    <col min="19" max="19" width="12.28515625" style="1" customWidth="1"/>
    <col min="20" max="20" width="16.5703125" style="1" bestFit="1" customWidth="1"/>
    <col min="21" max="21" width="11.28515625" style="1" bestFit="1" customWidth="1"/>
    <col min="22" max="23" width="16.5703125" style="1" bestFit="1" customWidth="1"/>
    <col min="24" max="24" width="8.5703125" style="10" bestFit="1" customWidth="1"/>
    <col min="25" max="25" width="16" style="1" bestFit="1" customWidth="1"/>
    <col min="26" max="26" width="8.5703125" style="10" bestFit="1" customWidth="1"/>
    <col min="27" max="27" width="16" style="1" bestFit="1" customWidth="1"/>
    <col min="28" max="28" width="8.5703125" style="10" bestFit="1" customWidth="1"/>
    <col min="29" max="1026" width="8.85546875" style="1" customWidth="1"/>
  </cols>
  <sheetData>
    <row r="1" spans="1:1026" ht="11.25" customHeight="1" x14ac:dyDescent="0.2">
      <c r="B1" s="2" t="s">
        <v>0</v>
      </c>
      <c r="C1" s="3"/>
      <c r="D1" s="4"/>
      <c r="E1" s="4"/>
      <c r="F1" s="4"/>
      <c r="G1" s="4"/>
      <c r="H1" s="5"/>
      <c r="I1" s="5"/>
      <c r="J1" s="5"/>
      <c r="K1" s="4"/>
      <c r="L1" s="4"/>
      <c r="M1" s="5"/>
      <c r="N1" s="4"/>
      <c r="O1" s="5"/>
      <c r="P1" s="5"/>
      <c r="Q1" s="5"/>
      <c r="R1" s="5"/>
      <c r="S1" s="5"/>
      <c r="T1" s="5"/>
      <c r="U1" s="5"/>
      <c r="V1" s="5"/>
      <c r="W1" s="5"/>
      <c r="X1" s="4"/>
      <c r="Y1" s="5"/>
      <c r="Z1" s="4"/>
      <c r="AA1" s="5"/>
    </row>
    <row r="2" spans="1:1026" ht="11.25" customHeight="1" x14ac:dyDescent="0.2">
      <c r="B2" s="2" t="s">
        <v>1</v>
      </c>
      <c r="C2" s="33" t="s">
        <v>120</v>
      </c>
      <c r="D2" s="33"/>
      <c r="E2" s="33"/>
      <c r="F2" s="33"/>
      <c r="G2" s="33"/>
      <c r="H2" s="33"/>
      <c r="I2" s="33"/>
      <c r="J2" s="33"/>
      <c r="K2" s="4"/>
      <c r="L2" s="4"/>
      <c r="M2" s="5"/>
      <c r="N2" s="4"/>
      <c r="O2" s="5"/>
      <c r="P2" s="5"/>
      <c r="Q2" s="5"/>
      <c r="R2" s="5"/>
      <c r="S2" s="5"/>
      <c r="T2" s="5"/>
      <c r="U2" s="5"/>
      <c r="V2" s="5"/>
      <c r="W2" s="5"/>
      <c r="X2" s="4"/>
      <c r="Y2" s="5"/>
      <c r="Z2" s="4"/>
      <c r="AA2" s="5"/>
    </row>
    <row r="3" spans="1:1026" ht="11.45" customHeight="1" x14ac:dyDescent="0.2">
      <c r="B3" s="2" t="s">
        <v>2</v>
      </c>
      <c r="C3" s="33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5"/>
      <c r="N3" s="4"/>
      <c r="O3" s="5"/>
      <c r="P3" s="5"/>
      <c r="Q3" s="5"/>
      <c r="R3" s="5"/>
      <c r="S3" s="5"/>
      <c r="T3" s="5"/>
      <c r="U3" s="5"/>
      <c r="V3" s="5"/>
      <c r="W3" s="5"/>
      <c r="X3" s="4"/>
      <c r="Y3" s="5"/>
      <c r="Z3" s="4"/>
      <c r="AA3" s="5"/>
    </row>
    <row r="4" spans="1:1026" ht="11.45" customHeight="1" x14ac:dyDescent="0.2">
      <c r="B4" s="2" t="s">
        <v>4</v>
      </c>
      <c r="C4" s="34">
        <v>45323</v>
      </c>
      <c r="D4" s="34"/>
      <c r="E4" s="34"/>
      <c r="F4" s="34"/>
      <c r="G4" s="34"/>
      <c r="H4" s="34"/>
      <c r="I4" s="34"/>
      <c r="J4" s="34"/>
      <c r="K4" s="4"/>
      <c r="L4" s="4"/>
      <c r="M4" s="5"/>
      <c r="N4" s="4"/>
      <c r="O4" s="5"/>
      <c r="P4" s="5"/>
      <c r="Q4" s="5"/>
      <c r="R4" s="5"/>
      <c r="S4" s="5"/>
      <c r="T4" s="5"/>
      <c r="U4" s="5"/>
      <c r="V4" s="5"/>
      <c r="W4" s="5"/>
      <c r="X4" s="4"/>
      <c r="Y4" s="5"/>
      <c r="Z4" s="4"/>
      <c r="AA4" s="5"/>
    </row>
    <row r="5" spans="1:1026" ht="11.25" customHeight="1" x14ac:dyDescent="0.2">
      <c r="A5" s="14"/>
      <c r="B5" s="6"/>
      <c r="C5" s="4"/>
      <c r="D5" s="4"/>
      <c r="E5" s="4"/>
      <c r="F5" s="4"/>
      <c r="G5" s="4"/>
      <c r="H5" s="5"/>
      <c r="I5" s="5"/>
      <c r="J5" s="5"/>
      <c r="K5" s="4"/>
      <c r="L5" s="4"/>
      <c r="M5" s="5"/>
      <c r="N5" s="4"/>
      <c r="O5" s="5"/>
      <c r="P5" s="5"/>
      <c r="Q5" s="5"/>
      <c r="R5" s="5"/>
      <c r="S5" s="5"/>
      <c r="T5" s="7"/>
      <c r="U5" s="7"/>
      <c r="V5" s="7"/>
      <c r="W5" s="7"/>
      <c r="X5" s="13"/>
      <c r="Y5" s="7"/>
      <c r="Z5" s="13"/>
      <c r="AA5" s="7"/>
    </row>
    <row r="6" spans="1:1026" x14ac:dyDescent="0.2">
      <c r="A6" s="48" t="s">
        <v>81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1026" ht="12.75" customHeight="1" x14ac:dyDescent="0.2">
      <c r="A7" s="47" t="s">
        <v>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36" t="s">
        <v>6</v>
      </c>
      <c r="P7" s="36" t="s">
        <v>7</v>
      </c>
      <c r="Q7" s="36"/>
      <c r="R7" s="36" t="s">
        <v>8</v>
      </c>
      <c r="S7" s="36" t="s">
        <v>9</v>
      </c>
      <c r="T7" s="35" t="s">
        <v>10</v>
      </c>
      <c r="U7" s="35"/>
      <c r="V7" s="36" t="s">
        <v>11</v>
      </c>
      <c r="W7" s="37" t="s">
        <v>75</v>
      </c>
      <c r="X7" s="37"/>
      <c r="Y7" s="37"/>
      <c r="Z7" s="37"/>
      <c r="AA7" s="37"/>
      <c r="AB7" s="37"/>
    </row>
    <row r="8" spans="1:1026" ht="42" customHeight="1" x14ac:dyDescent="0.2">
      <c r="A8" s="37" t="s">
        <v>12</v>
      </c>
      <c r="B8" s="37"/>
      <c r="C8" s="38" t="s">
        <v>69</v>
      </c>
      <c r="D8" s="39"/>
      <c r="E8" s="38" t="s">
        <v>70</v>
      </c>
      <c r="F8" s="42"/>
      <c r="G8" s="39"/>
      <c r="H8" s="44" t="s">
        <v>18</v>
      </c>
      <c r="I8" s="45"/>
      <c r="J8" s="46"/>
      <c r="K8" s="37" t="s">
        <v>13</v>
      </c>
      <c r="L8" s="37" t="s">
        <v>73</v>
      </c>
      <c r="M8" s="37"/>
      <c r="N8" s="37" t="s">
        <v>74</v>
      </c>
      <c r="O8" s="36"/>
      <c r="P8" s="19" t="s">
        <v>14</v>
      </c>
      <c r="Q8" s="19" t="s">
        <v>15</v>
      </c>
      <c r="R8" s="36"/>
      <c r="S8" s="36"/>
      <c r="T8" s="20" t="s">
        <v>76</v>
      </c>
      <c r="U8" s="20" t="s">
        <v>77</v>
      </c>
      <c r="V8" s="36"/>
      <c r="W8" s="20" t="s">
        <v>78</v>
      </c>
      <c r="X8" s="20" t="s">
        <v>16</v>
      </c>
      <c r="Y8" s="20" t="s">
        <v>79</v>
      </c>
      <c r="Z8" s="20" t="s">
        <v>16</v>
      </c>
      <c r="AA8" s="20" t="s">
        <v>80</v>
      </c>
      <c r="AB8" s="20" t="s">
        <v>16</v>
      </c>
    </row>
    <row r="9" spans="1:1026" x14ac:dyDescent="0.2">
      <c r="A9" s="20" t="s">
        <v>17</v>
      </c>
      <c r="B9" s="20" t="s">
        <v>18</v>
      </c>
      <c r="C9" s="40"/>
      <c r="D9" s="41"/>
      <c r="E9" s="40"/>
      <c r="F9" s="43"/>
      <c r="G9" s="41"/>
      <c r="H9" s="21" t="s">
        <v>71</v>
      </c>
      <c r="I9" s="44" t="s">
        <v>72</v>
      </c>
      <c r="J9" s="46"/>
      <c r="K9" s="37"/>
      <c r="L9" s="20" t="s">
        <v>17</v>
      </c>
      <c r="M9" s="20" t="s">
        <v>18</v>
      </c>
      <c r="N9" s="37"/>
      <c r="O9" s="19" t="s">
        <v>19</v>
      </c>
      <c r="P9" s="19" t="s">
        <v>20</v>
      </c>
      <c r="Q9" s="19" t="s">
        <v>21</v>
      </c>
      <c r="R9" s="19" t="s">
        <v>22</v>
      </c>
      <c r="S9" s="19" t="s">
        <v>23</v>
      </c>
      <c r="T9" s="20" t="s">
        <v>24</v>
      </c>
      <c r="U9" s="20" t="s">
        <v>25</v>
      </c>
      <c r="V9" s="19" t="s">
        <v>26</v>
      </c>
      <c r="W9" s="20" t="s">
        <v>27</v>
      </c>
      <c r="X9" s="20" t="s">
        <v>28</v>
      </c>
      <c r="Y9" s="20" t="s">
        <v>29</v>
      </c>
      <c r="Z9" s="20" t="s">
        <v>30</v>
      </c>
      <c r="AA9" s="20" t="s">
        <v>31</v>
      </c>
      <c r="AB9" s="20" t="s">
        <v>32</v>
      </c>
    </row>
    <row r="10" spans="1:1026" ht="33.75" x14ac:dyDescent="0.2">
      <c r="A10" s="9" t="s">
        <v>98</v>
      </c>
      <c r="B10" s="8" t="s">
        <v>99</v>
      </c>
      <c r="C10" s="9" t="s">
        <v>35</v>
      </c>
      <c r="D10" s="9" t="s">
        <v>100</v>
      </c>
      <c r="E10" s="9" t="s">
        <v>37</v>
      </c>
      <c r="F10" s="9" t="s">
        <v>101</v>
      </c>
      <c r="G10" s="9" t="s">
        <v>102</v>
      </c>
      <c r="H10" s="8" t="s">
        <v>38</v>
      </c>
      <c r="I10" s="8" t="s">
        <v>103</v>
      </c>
      <c r="J10" s="11" t="s">
        <v>104</v>
      </c>
      <c r="K10" s="9">
        <v>1</v>
      </c>
      <c r="L10" s="9" t="s">
        <v>54</v>
      </c>
      <c r="M10" s="8" t="s">
        <v>41</v>
      </c>
      <c r="N10" s="9">
        <v>3</v>
      </c>
      <c r="O10" s="27"/>
      <c r="P10" s="27"/>
      <c r="Q10" s="27"/>
      <c r="R10" s="27">
        <f t="shared" ref="R10:R19" si="0">O10+P10+Q10</f>
        <v>0</v>
      </c>
      <c r="S10" s="27"/>
      <c r="T10" s="27">
        <v>0</v>
      </c>
      <c r="U10" s="27">
        <v>2288</v>
      </c>
      <c r="V10" s="28">
        <f>R10+S10+T10+U10</f>
        <v>2288</v>
      </c>
      <c r="W10" s="27">
        <v>2288</v>
      </c>
      <c r="X10" s="12">
        <f t="shared" ref="X10:X19" si="1">W10/V10</f>
        <v>1</v>
      </c>
      <c r="Y10" s="27">
        <v>0</v>
      </c>
      <c r="Z10" s="12">
        <f t="shared" ref="Z10:Z19" si="2">Y10/V10</f>
        <v>0</v>
      </c>
      <c r="AA10" s="27">
        <v>0</v>
      </c>
      <c r="AB10" s="12">
        <f t="shared" ref="AB10:AB19" si="3">AA10/V10</f>
        <v>0</v>
      </c>
    </row>
    <row r="11" spans="1:1026" ht="33.75" x14ac:dyDescent="0.2">
      <c r="A11" s="9" t="s">
        <v>105</v>
      </c>
      <c r="B11" s="8" t="s">
        <v>106</v>
      </c>
      <c r="C11" s="9" t="s">
        <v>35</v>
      </c>
      <c r="D11" s="9" t="s">
        <v>36</v>
      </c>
      <c r="E11" s="9" t="s">
        <v>37</v>
      </c>
      <c r="F11" s="9" t="s">
        <v>39</v>
      </c>
      <c r="G11" s="9" t="s">
        <v>102</v>
      </c>
      <c r="H11" s="8" t="s">
        <v>38</v>
      </c>
      <c r="I11" s="8" t="s">
        <v>40</v>
      </c>
      <c r="J11" s="11" t="s">
        <v>107</v>
      </c>
      <c r="K11" s="9">
        <v>1</v>
      </c>
      <c r="L11" s="9" t="s">
        <v>54</v>
      </c>
      <c r="M11" s="8" t="s">
        <v>41</v>
      </c>
      <c r="N11" s="9">
        <v>3</v>
      </c>
      <c r="O11" s="27"/>
      <c r="P11" s="27"/>
      <c r="Q11" s="27"/>
      <c r="R11" s="27">
        <f t="shared" si="0"/>
        <v>0</v>
      </c>
      <c r="S11" s="27"/>
      <c r="T11" s="27">
        <v>2986.44</v>
      </c>
      <c r="U11" s="27">
        <v>0</v>
      </c>
      <c r="V11" s="28">
        <f t="shared" ref="V11:V19" si="4">R11+S11+T11+U11</f>
        <v>2986.44</v>
      </c>
      <c r="W11" s="27">
        <v>0</v>
      </c>
      <c r="X11" s="12">
        <f t="shared" si="1"/>
        <v>0</v>
      </c>
      <c r="Y11" s="27">
        <v>0</v>
      </c>
      <c r="Z11" s="12">
        <f t="shared" si="2"/>
        <v>0</v>
      </c>
      <c r="AA11" s="27">
        <v>0</v>
      </c>
      <c r="AB11" s="12">
        <f t="shared" si="3"/>
        <v>0</v>
      </c>
    </row>
    <row r="12" spans="1:1026" ht="33.75" x14ac:dyDescent="0.2">
      <c r="A12" s="9" t="s">
        <v>105</v>
      </c>
      <c r="B12" s="8" t="s">
        <v>106</v>
      </c>
      <c r="C12" s="9" t="s">
        <v>35</v>
      </c>
      <c r="D12" s="9" t="s">
        <v>36</v>
      </c>
      <c r="E12" s="9" t="s">
        <v>37</v>
      </c>
      <c r="F12" s="9" t="s">
        <v>39</v>
      </c>
      <c r="G12" s="9" t="s">
        <v>102</v>
      </c>
      <c r="H12" s="8" t="s">
        <v>38</v>
      </c>
      <c r="I12" s="8" t="s">
        <v>40</v>
      </c>
      <c r="J12" s="11" t="s">
        <v>107</v>
      </c>
      <c r="K12" s="9">
        <v>1</v>
      </c>
      <c r="L12" s="9" t="s">
        <v>67</v>
      </c>
      <c r="M12" s="8" t="s">
        <v>42</v>
      </c>
      <c r="N12" s="9">
        <v>3</v>
      </c>
      <c r="O12" s="27"/>
      <c r="P12" s="27"/>
      <c r="Q12" s="27"/>
      <c r="R12" s="27">
        <f t="shared" si="0"/>
        <v>0</v>
      </c>
      <c r="S12" s="27"/>
      <c r="T12" s="27">
        <v>5055026.2</v>
      </c>
      <c r="U12" s="27">
        <v>0</v>
      </c>
      <c r="V12" s="28">
        <f t="shared" si="4"/>
        <v>5055026.2</v>
      </c>
      <c r="W12" s="27">
        <v>5055026.2</v>
      </c>
      <c r="X12" s="12">
        <f t="shared" si="1"/>
        <v>1</v>
      </c>
      <c r="Y12" s="27">
        <v>0</v>
      </c>
      <c r="Z12" s="12">
        <f t="shared" si="2"/>
        <v>0</v>
      </c>
      <c r="AA12" s="27">
        <v>0</v>
      </c>
      <c r="AB12" s="12">
        <f t="shared" si="3"/>
        <v>0</v>
      </c>
    </row>
    <row r="13" spans="1:1026" ht="33.75" x14ac:dyDescent="0.2">
      <c r="A13" s="9" t="s">
        <v>33</v>
      </c>
      <c r="B13" s="8" t="s">
        <v>34</v>
      </c>
      <c r="C13" s="9" t="s">
        <v>55</v>
      </c>
      <c r="D13" s="9" t="s">
        <v>50</v>
      </c>
      <c r="E13" s="9" t="s">
        <v>59</v>
      </c>
      <c r="F13" s="9" t="s">
        <v>61</v>
      </c>
      <c r="G13" s="9" t="s">
        <v>108</v>
      </c>
      <c r="H13" s="8" t="s">
        <v>60</v>
      </c>
      <c r="I13" s="8" t="s">
        <v>68</v>
      </c>
      <c r="J13" s="11" t="s">
        <v>82</v>
      </c>
      <c r="K13" s="9">
        <v>1</v>
      </c>
      <c r="L13" s="9" t="s">
        <v>54</v>
      </c>
      <c r="M13" s="8" t="s">
        <v>41</v>
      </c>
      <c r="N13" s="9">
        <v>1</v>
      </c>
      <c r="O13" s="27"/>
      <c r="P13" s="27"/>
      <c r="Q13" s="27"/>
      <c r="R13" s="27">
        <f t="shared" si="0"/>
        <v>0</v>
      </c>
      <c r="S13" s="27"/>
      <c r="T13" s="27">
        <v>1300000</v>
      </c>
      <c r="U13" s="27">
        <v>0</v>
      </c>
      <c r="V13" s="28">
        <f t="shared" si="4"/>
        <v>1300000</v>
      </c>
      <c r="W13" s="27">
        <v>0</v>
      </c>
      <c r="X13" s="12">
        <f t="shared" si="1"/>
        <v>0</v>
      </c>
      <c r="Y13" s="27">
        <v>0</v>
      </c>
      <c r="Z13" s="12">
        <f t="shared" si="2"/>
        <v>0</v>
      </c>
      <c r="AA13" s="27">
        <v>0</v>
      </c>
      <c r="AB13" s="12">
        <f t="shared" si="3"/>
        <v>0</v>
      </c>
    </row>
    <row r="14" spans="1:1026" s="16" customFormat="1" ht="33.75" x14ac:dyDescent="0.2">
      <c r="A14" s="9" t="s">
        <v>33</v>
      </c>
      <c r="B14" s="8" t="s">
        <v>34</v>
      </c>
      <c r="C14" s="9" t="s">
        <v>52</v>
      </c>
      <c r="D14" s="9" t="s">
        <v>62</v>
      </c>
      <c r="E14" s="9" t="s">
        <v>37</v>
      </c>
      <c r="F14" s="9" t="s">
        <v>63</v>
      </c>
      <c r="G14" s="9" t="s">
        <v>108</v>
      </c>
      <c r="H14" s="8" t="s">
        <v>38</v>
      </c>
      <c r="I14" s="8" t="s">
        <v>64</v>
      </c>
      <c r="J14" s="11" t="s">
        <v>83</v>
      </c>
      <c r="K14" s="9">
        <v>2</v>
      </c>
      <c r="L14" s="9" t="s">
        <v>65</v>
      </c>
      <c r="M14" s="8" t="s">
        <v>66</v>
      </c>
      <c r="N14" s="9">
        <v>1</v>
      </c>
      <c r="O14" s="27"/>
      <c r="P14" s="27"/>
      <c r="Q14" s="27"/>
      <c r="R14" s="27">
        <f t="shared" si="0"/>
        <v>0</v>
      </c>
      <c r="S14" s="27"/>
      <c r="T14" s="27">
        <v>316000</v>
      </c>
      <c r="U14" s="27">
        <v>0</v>
      </c>
      <c r="V14" s="28">
        <f t="shared" si="4"/>
        <v>316000</v>
      </c>
      <c r="W14" s="27">
        <v>315371.39</v>
      </c>
      <c r="X14" s="12">
        <f t="shared" si="1"/>
        <v>0.9980107278481013</v>
      </c>
      <c r="Y14" s="27">
        <v>294394.88</v>
      </c>
      <c r="Z14" s="12">
        <f t="shared" si="2"/>
        <v>0.93162936708860766</v>
      </c>
      <c r="AA14" s="27">
        <v>276179.43</v>
      </c>
      <c r="AB14" s="12">
        <f t="shared" si="3"/>
        <v>0.87398553797468348</v>
      </c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  <c r="AMH14" s="15"/>
      <c r="AMI14" s="15"/>
      <c r="AMJ14" s="15"/>
      <c r="AMK14" s="15"/>
      <c r="AML14" s="15"/>
    </row>
    <row r="15" spans="1:1026" s="16" customFormat="1" ht="45" x14ac:dyDescent="0.2">
      <c r="A15" s="9" t="s">
        <v>33</v>
      </c>
      <c r="B15" s="8" t="s">
        <v>34</v>
      </c>
      <c r="C15" s="9" t="s">
        <v>35</v>
      </c>
      <c r="D15" s="9" t="s">
        <v>50</v>
      </c>
      <c r="E15" s="9" t="s">
        <v>37</v>
      </c>
      <c r="F15" s="9" t="s">
        <v>51</v>
      </c>
      <c r="G15" s="9" t="s">
        <v>108</v>
      </c>
      <c r="H15" s="8" t="s">
        <v>38</v>
      </c>
      <c r="I15" s="8" t="s">
        <v>94</v>
      </c>
      <c r="J15" s="11" t="s">
        <v>84</v>
      </c>
      <c r="K15" s="9">
        <v>1</v>
      </c>
      <c r="L15" s="9" t="s">
        <v>54</v>
      </c>
      <c r="M15" s="8" t="s">
        <v>41</v>
      </c>
      <c r="N15" s="9">
        <v>1</v>
      </c>
      <c r="O15" s="27"/>
      <c r="P15" s="27"/>
      <c r="Q15" s="27"/>
      <c r="R15" s="27">
        <f t="shared" si="0"/>
        <v>0</v>
      </c>
      <c r="S15" s="27"/>
      <c r="T15" s="27">
        <v>14800000</v>
      </c>
      <c r="U15" s="27">
        <v>0</v>
      </c>
      <c r="V15" s="28">
        <f t="shared" si="4"/>
        <v>14800000</v>
      </c>
      <c r="W15" s="27">
        <v>14785000</v>
      </c>
      <c r="X15" s="12">
        <f t="shared" si="1"/>
        <v>0.99898648648648647</v>
      </c>
      <c r="Y15" s="27">
        <v>2494815.36</v>
      </c>
      <c r="Z15" s="12">
        <f t="shared" si="2"/>
        <v>0.16856860540540539</v>
      </c>
      <c r="AA15" s="27">
        <v>2494815.36</v>
      </c>
      <c r="AB15" s="12">
        <f t="shared" si="3"/>
        <v>0.16856860540540539</v>
      </c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  <c r="AMH15" s="15"/>
      <c r="AMI15" s="15"/>
      <c r="AMJ15" s="15"/>
      <c r="AMK15" s="15"/>
      <c r="AML15" s="15"/>
    </row>
    <row r="16" spans="1:1026" s="16" customFormat="1" ht="33.75" x14ac:dyDescent="0.2">
      <c r="A16" s="9" t="s">
        <v>33</v>
      </c>
      <c r="B16" s="8" t="s">
        <v>34</v>
      </c>
      <c r="C16" s="9" t="s">
        <v>35</v>
      </c>
      <c r="D16" s="9" t="s">
        <v>47</v>
      </c>
      <c r="E16" s="9" t="s">
        <v>37</v>
      </c>
      <c r="F16" s="9" t="s">
        <v>48</v>
      </c>
      <c r="G16" s="9" t="s">
        <v>108</v>
      </c>
      <c r="H16" s="8" t="s">
        <v>38</v>
      </c>
      <c r="I16" s="8" t="s">
        <v>95</v>
      </c>
      <c r="J16" s="11" t="s">
        <v>85</v>
      </c>
      <c r="K16" s="9">
        <v>1</v>
      </c>
      <c r="L16" s="9" t="s">
        <v>54</v>
      </c>
      <c r="M16" s="8" t="s">
        <v>41</v>
      </c>
      <c r="N16" s="9">
        <v>3</v>
      </c>
      <c r="O16" s="27"/>
      <c r="P16" s="27"/>
      <c r="Q16" s="27"/>
      <c r="R16" s="27">
        <f t="shared" si="0"/>
        <v>0</v>
      </c>
      <c r="S16" s="27"/>
      <c r="T16" s="27">
        <v>5020869</v>
      </c>
      <c r="U16" s="27">
        <v>0</v>
      </c>
      <c r="V16" s="28">
        <f t="shared" si="4"/>
        <v>5020869</v>
      </c>
      <c r="W16" s="27">
        <v>2610466.4900000002</v>
      </c>
      <c r="X16" s="12">
        <f t="shared" si="1"/>
        <v>0.51992324237099197</v>
      </c>
      <c r="Y16" s="27">
        <v>430022.85</v>
      </c>
      <c r="Z16" s="12">
        <f t="shared" si="2"/>
        <v>8.5647096150088753E-2</v>
      </c>
      <c r="AA16" s="27">
        <v>430022.85</v>
      </c>
      <c r="AB16" s="12">
        <f t="shared" si="3"/>
        <v>8.5647096150088753E-2</v>
      </c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  <c r="AMH16" s="15"/>
      <c r="AMI16" s="15"/>
      <c r="AMJ16" s="15"/>
      <c r="AMK16" s="15"/>
      <c r="AML16" s="15"/>
    </row>
    <row r="17" spans="1:1026" s="16" customFormat="1" ht="33.75" x14ac:dyDescent="0.2">
      <c r="A17" s="9" t="s">
        <v>33</v>
      </c>
      <c r="B17" s="8" t="s">
        <v>34</v>
      </c>
      <c r="C17" s="9" t="s">
        <v>35</v>
      </c>
      <c r="D17" s="9" t="s">
        <v>43</v>
      </c>
      <c r="E17" s="9" t="s">
        <v>37</v>
      </c>
      <c r="F17" s="9" t="s">
        <v>44</v>
      </c>
      <c r="G17" s="9" t="s">
        <v>108</v>
      </c>
      <c r="H17" s="8" t="s">
        <v>38</v>
      </c>
      <c r="I17" s="8" t="s">
        <v>45</v>
      </c>
      <c r="J17" s="11" t="s">
        <v>86</v>
      </c>
      <c r="K17" s="9">
        <v>1</v>
      </c>
      <c r="L17" s="9" t="s">
        <v>54</v>
      </c>
      <c r="M17" s="8" t="s">
        <v>41</v>
      </c>
      <c r="N17" s="9">
        <v>1</v>
      </c>
      <c r="O17" s="27"/>
      <c r="P17" s="27"/>
      <c r="Q17" s="27"/>
      <c r="R17" s="27">
        <f t="shared" si="0"/>
        <v>0</v>
      </c>
      <c r="S17" s="27"/>
      <c r="T17" s="27">
        <v>96600000</v>
      </c>
      <c r="U17" s="27">
        <v>0</v>
      </c>
      <c r="V17" s="28">
        <f t="shared" si="4"/>
        <v>96600000</v>
      </c>
      <c r="W17" s="27">
        <v>95481458.760000005</v>
      </c>
      <c r="X17" s="12">
        <f t="shared" si="1"/>
        <v>0.98842089813664602</v>
      </c>
      <c r="Y17" s="27">
        <v>20404432.890000001</v>
      </c>
      <c r="Z17" s="12">
        <f t="shared" si="2"/>
        <v>0.21122601335403726</v>
      </c>
      <c r="AA17" s="27">
        <v>18727319.25</v>
      </c>
      <c r="AB17" s="12">
        <f t="shared" si="3"/>
        <v>0.19386458850931676</v>
      </c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  <c r="AMK17" s="15"/>
      <c r="AML17" s="15"/>
    </row>
    <row r="18" spans="1:1026" s="16" customFormat="1" ht="45" x14ac:dyDescent="0.2">
      <c r="A18" s="9" t="s">
        <v>33</v>
      </c>
      <c r="B18" s="8" t="s">
        <v>34</v>
      </c>
      <c r="C18" s="9" t="s">
        <v>35</v>
      </c>
      <c r="D18" s="9" t="s">
        <v>47</v>
      </c>
      <c r="E18" s="9" t="s">
        <v>37</v>
      </c>
      <c r="F18" s="9" t="s">
        <v>49</v>
      </c>
      <c r="G18" s="9" t="s">
        <v>108</v>
      </c>
      <c r="H18" s="8" t="s">
        <v>38</v>
      </c>
      <c r="I18" s="8" t="s">
        <v>96</v>
      </c>
      <c r="J18" s="11" t="s">
        <v>87</v>
      </c>
      <c r="K18" s="9">
        <v>1</v>
      </c>
      <c r="L18" s="9" t="s">
        <v>54</v>
      </c>
      <c r="M18" s="8" t="s">
        <v>41</v>
      </c>
      <c r="N18" s="9">
        <v>3</v>
      </c>
      <c r="O18" s="27"/>
      <c r="P18" s="27"/>
      <c r="Q18" s="27"/>
      <c r="R18" s="27">
        <f t="shared" si="0"/>
        <v>0</v>
      </c>
      <c r="S18" s="27"/>
      <c r="T18" s="27">
        <v>5667156</v>
      </c>
      <c r="U18" s="27">
        <v>0</v>
      </c>
      <c r="V18" s="28">
        <f t="shared" si="4"/>
        <v>5667156</v>
      </c>
      <c r="W18" s="27">
        <v>5556661.71</v>
      </c>
      <c r="X18" s="12">
        <f t="shared" si="1"/>
        <v>0.9805026912970104</v>
      </c>
      <c r="Y18" s="27">
        <v>1244916.1399999999</v>
      </c>
      <c r="Z18" s="12">
        <f t="shared" si="2"/>
        <v>0.21967211419625646</v>
      </c>
      <c r="AA18" s="27">
        <v>1244916.1399999999</v>
      </c>
      <c r="AB18" s="12">
        <f t="shared" si="3"/>
        <v>0.21967211419625646</v>
      </c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  <c r="AMG18" s="15"/>
      <c r="AMH18" s="15"/>
      <c r="AMI18" s="15"/>
      <c r="AMJ18" s="15"/>
      <c r="AMK18" s="15"/>
      <c r="AML18" s="15"/>
    </row>
    <row r="19" spans="1:1026" s="16" customFormat="1" ht="45" x14ac:dyDescent="0.2">
      <c r="A19" s="9" t="s">
        <v>33</v>
      </c>
      <c r="B19" s="8" t="s">
        <v>34</v>
      </c>
      <c r="C19" s="9" t="s">
        <v>35</v>
      </c>
      <c r="D19" s="9" t="s">
        <v>43</v>
      </c>
      <c r="E19" s="9" t="s">
        <v>37</v>
      </c>
      <c r="F19" s="9" t="s">
        <v>46</v>
      </c>
      <c r="G19" s="9" t="s">
        <v>108</v>
      </c>
      <c r="H19" s="8" t="s">
        <v>38</v>
      </c>
      <c r="I19" s="8" t="s">
        <v>97</v>
      </c>
      <c r="J19" s="11" t="s">
        <v>88</v>
      </c>
      <c r="K19" s="9">
        <v>1</v>
      </c>
      <c r="L19" s="9" t="s">
        <v>54</v>
      </c>
      <c r="M19" s="8" t="s">
        <v>41</v>
      </c>
      <c r="N19" s="9">
        <v>3</v>
      </c>
      <c r="O19" s="27"/>
      <c r="P19" s="27"/>
      <c r="Q19" s="27"/>
      <c r="R19" s="27">
        <f t="shared" si="0"/>
        <v>0</v>
      </c>
      <c r="S19" s="27"/>
      <c r="T19" s="27">
        <v>1021955</v>
      </c>
      <c r="U19" s="27">
        <v>0</v>
      </c>
      <c r="V19" s="28">
        <f t="shared" si="4"/>
        <v>1021955</v>
      </c>
      <c r="W19" s="27">
        <v>1003893.54</v>
      </c>
      <c r="X19" s="12">
        <f t="shared" si="1"/>
        <v>0.9823265603671395</v>
      </c>
      <c r="Y19" s="27">
        <v>120997.68</v>
      </c>
      <c r="Z19" s="12">
        <f t="shared" si="2"/>
        <v>0.11839824649813348</v>
      </c>
      <c r="AA19" s="27">
        <v>120997.68</v>
      </c>
      <c r="AB19" s="12">
        <f t="shared" si="3"/>
        <v>0.11839824649813348</v>
      </c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  <c r="AMK19" s="15"/>
      <c r="AML19" s="15"/>
    </row>
    <row r="20" spans="1:1026" ht="33.75" x14ac:dyDescent="0.2">
      <c r="A20" s="9" t="s">
        <v>33</v>
      </c>
      <c r="B20" s="8" t="s">
        <v>34</v>
      </c>
      <c r="C20" s="9" t="s">
        <v>35</v>
      </c>
      <c r="D20" s="9" t="s">
        <v>56</v>
      </c>
      <c r="E20" s="9" t="s">
        <v>37</v>
      </c>
      <c r="F20" s="9" t="s">
        <v>57</v>
      </c>
      <c r="G20" s="9" t="s">
        <v>108</v>
      </c>
      <c r="H20" s="8" t="s">
        <v>38</v>
      </c>
      <c r="I20" s="8" t="s">
        <v>58</v>
      </c>
      <c r="J20" s="11" t="s">
        <v>89</v>
      </c>
      <c r="K20" s="9">
        <v>1</v>
      </c>
      <c r="L20" s="9" t="s">
        <v>54</v>
      </c>
      <c r="M20" s="8" t="s">
        <v>41</v>
      </c>
      <c r="N20" s="9">
        <v>3</v>
      </c>
      <c r="O20" s="17"/>
      <c r="P20" s="17"/>
      <c r="Q20" s="17"/>
      <c r="R20" s="27">
        <f>O20+P20+Q20</f>
        <v>0</v>
      </c>
      <c r="S20" s="17"/>
      <c r="T20" s="27">
        <v>9980</v>
      </c>
      <c r="U20" s="27">
        <v>0</v>
      </c>
      <c r="V20" s="28">
        <f>R20+S20+T20+U20</f>
        <v>9980</v>
      </c>
      <c r="W20" s="28">
        <v>0</v>
      </c>
      <c r="X20" s="12">
        <f t="shared" ref="X20:X24" si="5">W20/V20</f>
        <v>0</v>
      </c>
      <c r="Y20" s="28">
        <v>0</v>
      </c>
      <c r="Z20" s="12">
        <f t="shared" ref="Z20:Z25" si="6">Y20/V20</f>
        <v>0</v>
      </c>
      <c r="AA20" s="27">
        <v>0</v>
      </c>
      <c r="AB20" s="12">
        <f t="shared" ref="AB20:AB24" si="7">AA20/V20</f>
        <v>0</v>
      </c>
    </row>
    <row r="21" spans="1:1026" ht="45" x14ac:dyDescent="0.2">
      <c r="A21" s="9" t="s">
        <v>33</v>
      </c>
      <c r="B21" s="8" t="s">
        <v>34</v>
      </c>
      <c r="C21" s="9" t="s">
        <v>35</v>
      </c>
      <c r="D21" s="9" t="s">
        <v>43</v>
      </c>
      <c r="E21" s="9" t="s">
        <v>37</v>
      </c>
      <c r="F21" s="9" t="s">
        <v>109</v>
      </c>
      <c r="G21" s="9" t="s">
        <v>108</v>
      </c>
      <c r="H21" s="8" t="s">
        <v>38</v>
      </c>
      <c r="I21" s="8" t="s">
        <v>110</v>
      </c>
      <c r="J21" s="11" t="s">
        <v>111</v>
      </c>
      <c r="K21" s="9">
        <v>1</v>
      </c>
      <c r="L21" s="9" t="s">
        <v>54</v>
      </c>
      <c r="M21" s="8" t="s">
        <v>41</v>
      </c>
      <c r="N21" s="9">
        <v>4</v>
      </c>
      <c r="O21" s="17"/>
      <c r="P21" s="17"/>
      <c r="Q21" s="17"/>
      <c r="R21" s="27">
        <f t="shared" ref="R21:R24" si="8">O21+P21+Q21</f>
        <v>0</v>
      </c>
      <c r="S21" s="17"/>
      <c r="T21" s="27">
        <v>1871755</v>
      </c>
      <c r="U21" s="27">
        <v>0</v>
      </c>
      <c r="V21" s="28">
        <f>R21+S21+T21+U21</f>
        <v>1871755</v>
      </c>
      <c r="W21" s="28">
        <v>0</v>
      </c>
      <c r="X21" s="12">
        <f t="shared" si="5"/>
        <v>0</v>
      </c>
      <c r="Y21" s="28">
        <v>0</v>
      </c>
      <c r="Z21" s="12">
        <f t="shared" si="6"/>
        <v>0</v>
      </c>
      <c r="AA21" s="27">
        <v>0</v>
      </c>
      <c r="AB21" s="12">
        <f t="shared" si="7"/>
        <v>0</v>
      </c>
    </row>
    <row r="22" spans="1:1026" ht="33.75" x14ac:dyDescent="0.2">
      <c r="A22" s="9" t="s">
        <v>33</v>
      </c>
      <c r="B22" s="8" t="s">
        <v>34</v>
      </c>
      <c r="C22" s="9" t="s">
        <v>35</v>
      </c>
      <c r="D22" s="9" t="s">
        <v>36</v>
      </c>
      <c r="E22" s="9" t="s">
        <v>37</v>
      </c>
      <c r="F22" s="9" t="s">
        <v>39</v>
      </c>
      <c r="G22" s="9" t="s">
        <v>108</v>
      </c>
      <c r="H22" s="8" t="s">
        <v>38</v>
      </c>
      <c r="I22" s="8" t="s">
        <v>40</v>
      </c>
      <c r="J22" s="11" t="s">
        <v>90</v>
      </c>
      <c r="K22" s="9">
        <v>1</v>
      </c>
      <c r="L22" s="9" t="s">
        <v>54</v>
      </c>
      <c r="M22" s="8" t="s">
        <v>41</v>
      </c>
      <c r="N22" s="9">
        <v>4</v>
      </c>
      <c r="O22" s="17"/>
      <c r="P22" s="17"/>
      <c r="Q22" s="17"/>
      <c r="R22" s="27">
        <f t="shared" si="8"/>
        <v>0</v>
      </c>
      <c r="S22" s="17"/>
      <c r="T22" s="27">
        <v>16174499</v>
      </c>
      <c r="U22" s="27">
        <v>0</v>
      </c>
      <c r="V22" s="28">
        <f t="shared" ref="V22:V23" si="9">R22+S22+T22+U22</f>
        <v>16174499</v>
      </c>
      <c r="W22" s="28">
        <v>1750</v>
      </c>
      <c r="X22" s="12">
        <f t="shared" si="5"/>
        <v>1.0819500498902624E-4</v>
      </c>
      <c r="Y22" s="28">
        <v>0</v>
      </c>
      <c r="Z22" s="12">
        <f t="shared" si="6"/>
        <v>0</v>
      </c>
      <c r="AA22" s="27">
        <v>0</v>
      </c>
      <c r="AB22" s="12">
        <f t="shared" si="7"/>
        <v>0</v>
      </c>
    </row>
    <row r="23" spans="1:1026" ht="33.75" x14ac:dyDescent="0.2">
      <c r="A23" s="9" t="s">
        <v>33</v>
      </c>
      <c r="B23" s="8" t="s">
        <v>34</v>
      </c>
      <c r="C23" s="9" t="s">
        <v>35</v>
      </c>
      <c r="D23" s="9" t="s">
        <v>36</v>
      </c>
      <c r="E23" s="9" t="s">
        <v>37</v>
      </c>
      <c r="F23" s="9" t="s">
        <v>39</v>
      </c>
      <c r="G23" s="9" t="s">
        <v>108</v>
      </c>
      <c r="H23" s="8" t="s">
        <v>38</v>
      </c>
      <c r="I23" s="8" t="s">
        <v>40</v>
      </c>
      <c r="J23" s="11" t="s">
        <v>90</v>
      </c>
      <c r="K23" s="9">
        <v>1</v>
      </c>
      <c r="L23" s="9" t="s">
        <v>54</v>
      </c>
      <c r="M23" s="8" t="s">
        <v>41</v>
      </c>
      <c r="N23" s="9">
        <v>3</v>
      </c>
      <c r="O23" s="17"/>
      <c r="P23" s="17"/>
      <c r="Q23" s="17"/>
      <c r="R23" s="27">
        <f t="shared" si="8"/>
        <v>0</v>
      </c>
      <c r="S23" s="17"/>
      <c r="T23" s="27">
        <v>24214526.82</v>
      </c>
      <c r="U23" s="27">
        <v>0</v>
      </c>
      <c r="V23" s="28">
        <f t="shared" si="9"/>
        <v>24214526.82</v>
      </c>
      <c r="W23" s="28">
        <v>12564616.01</v>
      </c>
      <c r="X23" s="12">
        <f t="shared" si="5"/>
        <v>0.51888752992778897</v>
      </c>
      <c r="Y23" s="28">
        <v>641492.23</v>
      </c>
      <c r="Z23" s="12">
        <f t="shared" si="6"/>
        <v>2.6492040698072164E-2</v>
      </c>
      <c r="AA23" s="27">
        <v>602557.49</v>
      </c>
      <c r="AB23" s="12">
        <f t="shared" si="7"/>
        <v>2.4884132342504306E-2</v>
      </c>
    </row>
    <row r="24" spans="1:1026" ht="33.75" x14ac:dyDescent="0.2">
      <c r="A24" s="9" t="s">
        <v>33</v>
      </c>
      <c r="B24" s="8" t="s">
        <v>34</v>
      </c>
      <c r="C24" s="9" t="s">
        <v>35</v>
      </c>
      <c r="D24" s="9" t="s">
        <v>36</v>
      </c>
      <c r="E24" s="9" t="s">
        <v>37</v>
      </c>
      <c r="F24" s="9" t="s">
        <v>39</v>
      </c>
      <c r="G24" s="9" t="s">
        <v>108</v>
      </c>
      <c r="H24" s="8" t="s">
        <v>38</v>
      </c>
      <c r="I24" s="8" t="s">
        <v>40</v>
      </c>
      <c r="J24" s="11" t="s">
        <v>90</v>
      </c>
      <c r="K24" s="9">
        <v>1</v>
      </c>
      <c r="L24" s="9" t="s">
        <v>67</v>
      </c>
      <c r="M24" s="8" t="s">
        <v>42</v>
      </c>
      <c r="N24" s="9">
        <v>3</v>
      </c>
      <c r="O24" s="17"/>
      <c r="P24" s="17"/>
      <c r="Q24" s="17"/>
      <c r="R24" s="27">
        <f t="shared" si="8"/>
        <v>0</v>
      </c>
      <c r="S24" s="17"/>
      <c r="T24" s="27">
        <v>5045275</v>
      </c>
      <c r="U24" s="27">
        <v>0</v>
      </c>
      <c r="V24" s="27">
        <f t="shared" ref="V24" si="10">R24-S24+T24+U24</f>
        <v>5045275</v>
      </c>
      <c r="W24" s="28">
        <v>3899435.2</v>
      </c>
      <c r="X24" s="12">
        <f t="shared" si="5"/>
        <v>0.77288853432171689</v>
      </c>
      <c r="Y24" s="28">
        <v>0</v>
      </c>
      <c r="Z24" s="12">
        <f t="shared" si="6"/>
        <v>0</v>
      </c>
      <c r="AA24" s="27">
        <v>0</v>
      </c>
      <c r="AB24" s="12">
        <f t="shared" si="7"/>
        <v>0</v>
      </c>
    </row>
    <row r="25" spans="1:1026" x14ac:dyDescent="0.2">
      <c r="A25" s="32" t="s">
        <v>53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18">
        <f>SUM(O20:O24)</f>
        <v>0</v>
      </c>
      <c r="P25" s="18">
        <f>SUM(P20:P24)</f>
        <v>0</v>
      </c>
      <c r="Q25" s="18">
        <f>SUM(Q20:Q24)</f>
        <v>0</v>
      </c>
      <c r="R25" s="26">
        <f>SUM(R20:R24)</f>
        <v>0</v>
      </c>
      <c r="S25" s="26">
        <f>SUM(S20:S24)</f>
        <v>0</v>
      </c>
      <c r="T25" s="29">
        <f>SUM(T10:T24)</f>
        <v>177100028.45999998</v>
      </c>
      <c r="U25" s="29">
        <f>SUM(U10:U24)</f>
        <v>2288</v>
      </c>
      <c r="V25" s="29">
        <f>SUM(V10:V24)</f>
        <v>177102316.45999998</v>
      </c>
      <c r="W25" s="29">
        <f>SUM(W10:W24)</f>
        <v>141275967.29999998</v>
      </c>
      <c r="X25" s="30">
        <f t="shared" ref="X25" si="11">W25/V25</f>
        <v>0.79770818430773227</v>
      </c>
      <c r="Y25" s="29">
        <f>SUM(Y10:Y24)</f>
        <v>25631072.030000001</v>
      </c>
      <c r="Z25" s="30">
        <f t="shared" si="6"/>
        <v>0.14472465714918523</v>
      </c>
      <c r="AA25" s="29">
        <f>SUM(AA10:AA24)</f>
        <v>23896808.199999999</v>
      </c>
      <c r="AB25" s="30">
        <f t="shared" ref="AB25" si="12">AA25/V25</f>
        <v>0.13493221702380889</v>
      </c>
    </row>
    <row r="27" spans="1:1026" x14ac:dyDescent="0.2">
      <c r="A27" s="22" t="s">
        <v>91</v>
      </c>
      <c r="B27" s="23" t="s">
        <v>92</v>
      </c>
      <c r="C27" s="24"/>
      <c r="D27" s="24"/>
      <c r="E27" s="24"/>
      <c r="F27" s="24"/>
      <c r="G27" s="24"/>
      <c r="H27" s="25"/>
      <c r="I27" s="25"/>
    </row>
    <row r="28" spans="1:1026" x14ac:dyDescent="0.2">
      <c r="A28" s="24"/>
      <c r="B28" s="23" t="s">
        <v>93</v>
      </c>
      <c r="C28" s="24"/>
      <c r="D28" s="24"/>
      <c r="E28" s="24"/>
      <c r="F28" s="24"/>
      <c r="G28" s="24"/>
      <c r="H28" s="25"/>
      <c r="I28" s="25"/>
    </row>
    <row r="31" spans="1:1026" ht="11.25" customHeight="1" x14ac:dyDescent="0.2">
      <c r="B31" s="2" t="s">
        <v>0</v>
      </c>
      <c r="C31" s="3"/>
      <c r="D31" s="4"/>
      <c r="E31" s="4"/>
      <c r="F31" s="4"/>
      <c r="G31" s="4"/>
      <c r="H31" s="5"/>
      <c r="I31" s="5"/>
      <c r="J31" s="5"/>
      <c r="K31" s="4"/>
      <c r="L31" s="4"/>
    </row>
    <row r="32" spans="1:1026" ht="11.25" customHeight="1" x14ac:dyDescent="0.2">
      <c r="B32" s="2" t="s">
        <v>1</v>
      </c>
      <c r="C32" s="33" t="s">
        <v>120</v>
      </c>
      <c r="D32" s="33"/>
      <c r="E32" s="33"/>
      <c r="F32" s="33"/>
      <c r="G32" s="33"/>
      <c r="H32" s="33"/>
      <c r="I32" s="33"/>
      <c r="J32" s="33"/>
      <c r="K32" s="4"/>
      <c r="L32" s="4"/>
    </row>
    <row r="33" spans="1:28" ht="11.25" customHeight="1" x14ac:dyDescent="0.2">
      <c r="B33" s="2" t="s">
        <v>2</v>
      </c>
      <c r="C33" s="33" t="s">
        <v>121</v>
      </c>
      <c r="D33" s="33"/>
      <c r="E33" s="33"/>
      <c r="F33" s="33"/>
      <c r="G33" s="33"/>
      <c r="H33" s="33"/>
      <c r="I33" s="33"/>
      <c r="J33" s="33"/>
      <c r="K33" s="33"/>
      <c r="L33" s="33"/>
    </row>
    <row r="34" spans="1:28" ht="11.25" customHeight="1" x14ac:dyDescent="0.2">
      <c r="B34" s="2" t="s">
        <v>4</v>
      </c>
      <c r="C34" s="34">
        <v>45323</v>
      </c>
      <c r="D34" s="34"/>
      <c r="E34" s="34"/>
      <c r="F34" s="34"/>
      <c r="G34" s="34"/>
      <c r="H34" s="34"/>
      <c r="I34" s="34"/>
      <c r="J34" s="34"/>
      <c r="K34" s="4"/>
      <c r="L34" s="4"/>
    </row>
    <row r="36" spans="1:28" x14ac:dyDescent="0.2">
      <c r="A36" s="47" t="s">
        <v>5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36" t="s">
        <v>6</v>
      </c>
      <c r="P36" s="36" t="s">
        <v>7</v>
      </c>
      <c r="Q36" s="36"/>
      <c r="R36" s="36" t="s">
        <v>8</v>
      </c>
      <c r="S36" s="36" t="s">
        <v>9</v>
      </c>
      <c r="T36" s="35" t="s">
        <v>10</v>
      </c>
      <c r="U36" s="35"/>
      <c r="V36" s="36" t="s">
        <v>11</v>
      </c>
      <c r="W36" s="37" t="s">
        <v>75</v>
      </c>
      <c r="X36" s="37"/>
      <c r="Y36" s="37"/>
      <c r="Z36" s="37"/>
      <c r="AA36" s="37"/>
      <c r="AB36" s="37"/>
    </row>
    <row r="37" spans="1:28" ht="22.5" x14ac:dyDescent="0.2">
      <c r="A37" s="37" t="s">
        <v>12</v>
      </c>
      <c r="B37" s="37"/>
      <c r="C37" s="38" t="s">
        <v>69</v>
      </c>
      <c r="D37" s="39"/>
      <c r="E37" s="38" t="s">
        <v>70</v>
      </c>
      <c r="F37" s="42"/>
      <c r="G37" s="39"/>
      <c r="H37" s="44" t="s">
        <v>18</v>
      </c>
      <c r="I37" s="45"/>
      <c r="J37" s="46"/>
      <c r="K37" s="37" t="s">
        <v>13</v>
      </c>
      <c r="L37" s="37" t="s">
        <v>73</v>
      </c>
      <c r="M37" s="37"/>
      <c r="N37" s="37" t="s">
        <v>74</v>
      </c>
      <c r="O37" s="36"/>
      <c r="P37" s="19" t="s">
        <v>14</v>
      </c>
      <c r="Q37" s="19" t="s">
        <v>15</v>
      </c>
      <c r="R37" s="36"/>
      <c r="S37" s="36"/>
      <c r="T37" s="20" t="s">
        <v>76</v>
      </c>
      <c r="U37" s="20" t="s">
        <v>77</v>
      </c>
      <c r="V37" s="36"/>
      <c r="W37" s="20" t="s">
        <v>78</v>
      </c>
      <c r="X37" s="20" t="s">
        <v>16</v>
      </c>
      <c r="Y37" s="20" t="s">
        <v>79</v>
      </c>
      <c r="Z37" s="20" t="s">
        <v>16</v>
      </c>
      <c r="AA37" s="20" t="s">
        <v>80</v>
      </c>
      <c r="AB37" s="20" t="s">
        <v>16</v>
      </c>
    </row>
    <row r="38" spans="1:28" x14ac:dyDescent="0.2">
      <c r="A38" s="20" t="s">
        <v>17</v>
      </c>
      <c r="B38" s="20" t="s">
        <v>18</v>
      </c>
      <c r="C38" s="40"/>
      <c r="D38" s="41"/>
      <c r="E38" s="40"/>
      <c r="F38" s="43"/>
      <c r="G38" s="41"/>
      <c r="H38" s="21" t="s">
        <v>71</v>
      </c>
      <c r="I38" s="44" t="s">
        <v>72</v>
      </c>
      <c r="J38" s="46"/>
      <c r="K38" s="37"/>
      <c r="L38" s="20" t="s">
        <v>17</v>
      </c>
      <c r="M38" s="20" t="s">
        <v>18</v>
      </c>
      <c r="N38" s="37"/>
      <c r="O38" s="19" t="s">
        <v>19</v>
      </c>
      <c r="P38" s="19" t="s">
        <v>20</v>
      </c>
      <c r="Q38" s="19" t="s">
        <v>21</v>
      </c>
      <c r="R38" s="19" t="s">
        <v>22</v>
      </c>
      <c r="S38" s="19" t="s">
        <v>23</v>
      </c>
      <c r="T38" s="20" t="s">
        <v>24</v>
      </c>
      <c r="U38" s="20" t="s">
        <v>25</v>
      </c>
      <c r="V38" s="19" t="s">
        <v>26</v>
      </c>
      <c r="W38" s="20" t="s">
        <v>27</v>
      </c>
      <c r="X38" s="20" t="s">
        <v>28</v>
      </c>
      <c r="Y38" s="20" t="s">
        <v>29</v>
      </c>
      <c r="Z38" s="20" t="s">
        <v>30</v>
      </c>
      <c r="AA38" s="20" t="s">
        <v>31</v>
      </c>
      <c r="AB38" s="20" t="s">
        <v>32</v>
      </c>
    </row>
    <row r="39" spans="1:28" ht="45" x14ac:dyDescent="0.2">
      <c r="A39" s="9" t="s">
        <v>112</v>
      </c>
      <c r="B39" s="8" t="s">
        <v>113</v>
      </c>
      <c r="C39" s="9" t="s">
        <v>55</v>
      </c>
      <c r="D39" s="9" t="s">
        <v>50</v>
      </c>
      <c r="E39" s="9" t="s">
        <v>114</v>
      </c>
      <c r="F39" s="9" t="s">
        <v>115</v>
      </c>
      <c r="G39" s="9" t="s">
        <v>102</v>
      </c>
      <c r="H39" s="8" t="s">
        <v>116</v>
      </c>
      <c r="I39" s="8" t="s">
        <v>117</v>
      </c>
      <c r="J39" s="11" t="s">
        <v>122</v>
      </c>
      <c r="K39" s="9">
        <v>2</v>
      </c>
      <c r="L39" s="9" t="s">
        <v>123</v>
      </c>
      <c r="M39" s="8" t="s">
        <v>124</v>
      </c>
      <c r="N39" s="9">
        <v>3</v>
      </c>
      <c r="O39" s="27"/>
      <c r="P39" s="27"/>
      <c r="Q39" s="27"/>
      <c r="R39" s="27">
        <f t="shared" ref="R39:R41" si="13">O39+P39+Q39</f>
        <v>0</v>
      </c>
      <c r="S39" s="27"/>
      <c r="T39" s="27">
        <v>241396.32</v>
      </c>
      <c r="U39" s="27">
        <v>0</v>
      </c>
      <c r="V39" s="28">
        <f>R39+S39+T39+U39</f>
        <v>241396.32</v>
      </c>
      <c r="W39" s="27">
        <v>241396.32</v>
      </c>
      <c r="X39" s="12">
        <f t="shared" ref="X39:X42" si="14">W39/V39</f>
        <v>1</v>
      </c>
      <c r="Y39" s="27">
        <v>241396.32</v>
      </c>
      <c r="Z39" s="12">
        <f t="shared" ref="Z39:Z42" si="15">Y39/V39</f>
        <v>1</v>
      </c>
      <c r="AA39" s="27">
        <v>241396.32</v>
      </c>
      <c r="AB39" s="12">
        <f t="shared" ref="AB39:AB42" si="16">AA39/V39</f>
        <v>1</v>
      </c>
    </row>
    <row r="40" spans="1:28" ht="45" x14ac:dyDescent="0.2">
      <c r="A40" s="9" t="s">
        <v>118</v>
      </c>
      <c r="B40" s="8" t="s">
        <v>119</v>
      </c>
      <c r="C40" s="9" t="s">
        <v>55</v>
      </c>
      <c r="D40" s="9" t="s">
        <v>50</v>
      </c>
      <c r="E40" s="9" t="s">
        <v>114</v>
      </c>
      <c r="F40" s="9" t="s">
        <v>115</v>
      </c>
      <c r="G40" s="9" t="s">
        <v>102</v>
      </c>
      <c r="H40" s="8" t="s">
        <v>116</v>
      </c>
      <c r="I40" s="8" t="s">
        <v>117</v>
      </c>
      <c r="J40" s="11" t="s">
        <v>122</v>
      </c>
      <c r="K40" s="9">
        <v>1</v>
      </c>
      <c r="L40" s="9" t="s">
        <v>54</v>
      </c>
      <c r="M40" s="8" t="s">
        <v>41</v>
      </c>
      <c r="N40" s="9">
        <v>5</v>
      </c>
      <c r="O40" s="27"/>
      <c r="P40" s="27"/>
      <c r="Q40" s="27"/>
      <c r="R40" s="27">
        <f t="shared" si="13"/>
        <v>0</v>
      </c>
      <c r="S40" s="27"/>
      <c r="T40" s="27">
        <v>63275886.619999997</v>
      </c>
      <c r="U40" s="27">
        <v>0</v>
      </c>
      <c r="V40" s="28">
        <f t="shared" ref="V40:V41" si="17">R40+S40+T40+U40</f>
        <v>63275886.619999997</v>
      </c>
      <c r="W40" s="27">
        <v>63275886.619999997</v>
      </c>
      <c r="X40" s="12">
        <f t="shared" si="14"/>
        <v>1</v>
      </c>
      <c r="Y40" s="27">
        <v>63275886.619999997</v>
      </c>
      <c r="Z40" s="12">
        <f t="shared" si="15"/>
        <v>1</v>
      </c>
      <c r="AA40" s="27">
        <v>63275886.619999997</v>
      </c>
      <c r="AB40" s="12">
        <f t="shared" si="16"/>
        <v>1</v>
      </c>
    </row>
    <row r="41" spans="1:28" ht="45" x14ac:dyDescent="0.2">
      <c r="A41" s="9" t="s">
        <v>118</v>
      </c>
      <c r="B41" s="8" t="s">
        <v>119</v>
      </c>
      <c r="C41" s="9" t="s">
        <v>55</v>
      </c>
      <c r="D41" s="9" t="s">
        <v>50</v>
      </c>
      <c r="E41" s="9" t="s">
        <v>114</v>
      </c>
      <c r="F41" s="9" t="s">
        <v>115</v>
      </c>
      <c r="G41" s="9" t="s">
        <v>102</v>
      </c>
      <c r="H41" s="8" t="s">
        <v>116</v>
      </c>
      <c r="I41" s="8" t="s">
        <v>117</v>
      </c>
      <c r="J41" s="11" t="s">
        <v>122</v>
      </c>
      <c r="K41" s="9">
        <v>1</v>
      </c>
      <c r="L41" s="9" t="s">
        <v>54</v>
      </c>
      <c r="M41" s="8" t="s">
        <v>41</v>
      </c>
      <c r="N41" s="9">
        <v>3</v>
      </c>
      <c r="O41" s="27"/>
      <c r="P41" s="27"/>
      <c r="Q41" s="27"/>
      <c r="R41" s="27">
        <f t="shared" si="13"/>
        <v>0</v>
      </c>
      <c r="S41" s="27"/>
      <c r="T41" s="27">
        <v>127499147.56</v>
      </c>
      <c r="U41" s="27">
        <v>0</v>
      </c>
      <c r="V41" s="28">
        <f t="shared" si="17"/>
        <v>127499147.56</v>
      </c>
      <c r="W41" s="27">
        <v>127499147.56</v>
      </c>
      <c r="X41" s="12">
        <f t="shared" si="14"/>
        <v>1</v>
      </c>
      <c r="Y41" s="27">
        <v>127499147.56</v>
      </c>
      <c r="Z41" s="12">
        <f t="shared" si="15"/>
        <v>1</v>
      </c>
      <c r="AA41" s="27">
        <v>127499147.56</v>
      </c>
      <c r="AB41" s="12">
        <f t="shared" si="16"/>
        <v>1</v>
      </c>
    </row>
    <row r="42" spans="1:28" x14ac:dyDescent="0.2">
      <c r="A42" s="32" t="s">
        <v>53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1">
        <f>SUM(O36:O41)</f>
        <v>0</v>
      </c>
      <c r="P42" s="31">
        <f>SUM(P36:P41)</f>
        <v>0</v>
      </c>
      <c r="Q42" s="31">
        <f>SUM(Q36:Q41)</f>
        <v>0</v>
      </c>
      <c r="R42" s="26">
        <f>SUM(R39:R41)</f>
        <v>0</v>
      </c>
      <c r="S42" s="26">
        <f>SUM(S39:S41)</f>
        <v>0</v>
      </c>
      <c r="T42" s="29">
        <f>SUM(T39:T41)</f>
        <v>191016430.5</v>
      </c>
      <c r="U42" s="26">
        <f>SUM(U39:U41)</f>
        <v>0</v>
      </c>
      <c r="V42" s="29">
        <f>SUM(V39:V41)</f>
        <v>191016430.5</v>
      </c>
      <c r="W42" s="29">
        <f>SUM(W39:W41)</f>
        <v>191016430.5</v>
      </c>
      <c r="X42" s="30">
        <f t="shared" si="14"/>
        <v>1</v>
      </c>
      <c r="Y42" s="29">
        <f>SUM(Y39:Y41)</f>
        <v>191016430.5</v>
      </c>
      <c r="Z42" s="30">
        <f t="shared" si="15"/>
        <v>1</v>
      </c>
      <c r="AA42" s="29">
        <f>SUM(AA39:AA41)</f>
        <v>191016430.5</v>
      </c>
      <c r="AB42" s="30">
        <f t="shared" si="16"/>
        <v>1</v>
      </c>
    </row>
    <row r="44" spans="1:28" x14ac:dyDescent="0.2">
      <c r="A44" s="22" t="s">
        <v>91</v>
      </c>
      <c r="B44" s="23" t="s">
        <v>92</v>
      </c>
      <c r="C44" s="24"/>
      <c r="D44" s="24"/>
      <c r="E44" s="24"/>
      <c r="F44" s="24"/>
      <c r="G44" s="24"/>
      <c r="H44" s="25"/>
      <c r="I44" s="25"/>
    </row>
    <row r="45" spans="1:28" x14ac:dyDescent="0.2">
      <c r="A45" s="24"/>
      <c r="B45" s="23" t="s">
        <v>93</v>
      </c>
      <c r="C45" s="24"/>
      <c r="D45" s="24"/>
      <c r="E45" s="24"/>
      <c r="F45" s="24"/>
      <c r="G45" s="24"/>
      <c r="H45" s="25"/>
      <c r="I45" s="25"/>
    </row>
  </sheetData>
  <mergeCells count="41">
    <mergeCell ref="A25:N25"/>
    <mergeCell ref="C8:D9"/>
    <mergeCell ref="E8:G9"/>
    <mergeCell ref="H8:J8"/>
    <mergeCell ref="I9:J9"/>
    <mergeCell ref="C2:J2"/>
    <mergeCell ref="C3:L3"/>
    <mergeCell ref="C4:J4"/>
    <mergeCell ref="A6:AB6"/>
    <mergeCell ref="A7:N7"/>
    <mergeCell ref="O7:O8"/>
    <mergeCell ref="P7:Q7"/>
    <mergeCell ref="R7:R8"/>
    <mergeCell ref="S7:S8"/>
    <mergeCell ref="T7:U7"/>
    <mergeCell ref="V7:V8"/>
    <mergeCell ref="W7:AB7"/>
    <mergeCell ref="A8:B8"/>
    <mergeCell ref="K8:K9"/>
    <mergeCell ref="L8:M8"/>
    <mergeCell ref="N8:N9"/>
    <mergeCell ref="V36:V37"/>
    <mergeCell ref="W36:AB36"/>
    <mergeCell ref="A37:B37"/>
    <mergeCell ref="C37:D38"/>
    <mergeCell ref="E37:G38"/>
    <mergeCell ref="H37:J37"/>
    <mergeCell ref="K37:K38"/>
    <mergeCell ref="L37:M37"/>
    <mergeCell ref="N37:N38"/>
    <mergeCell ref="I38:J38"/>
    <mergeCell ref="A36:N36"/>
    <mergeCell ref="O36:O37"/>
    <mergeCell ref="P36:Q36"/>
    <mergeCell ref="R36:R37"/>
    <mergeCell ref="S36:S37"/>
    <mergeCell ref="A42:N42"/>
    <mergeCell ref="C32:J32"/>
    <mergeCell ref="C33:L33"/>
    <mergeCell ref="C34:J34"/>
    <mergeCell ref="T36:U36"/>
  </mergeCells>
  <phoneticPr fontId="9" type="noConversion"/>
  <printOptions horizontalCentered="1"/>
  <pageMargins left="0.196527777777778" right="0.196527777777778" top="0.39374999999999999" bottom="0.196527777777778" header="0.51180555555555496" footer="0.51180555555555496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 2024 (TRF6 - 090059-090060)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De Figueiredo Gomes</dc:creator>
  <cp:lastModifiedBy>Cristiane De Figueiredo Gomes</cp:lastModifiedBy>
  <cp:revision>1</cp:revision>
  <cp:lastPrinted>2023-03-10T22:39:15Z</cp:lastPrinted>
  <dcterms:created xsi:type="dcterms:W3CDTF">2023-03-10T17:40:03Z</dcterms:created>
  <dcterms:modified xsi:type="dcterms:W3CDTF">2024-03-15T18:17:10Z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