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'PREENCHER'!$A$1:$Z$23</definedName>
    <definedName name="Excel_BuiltIn_Print_Area" localSheetId="0">'PREENCHER'!$A$1:$Z$23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<sst xmlns="http://schemas.openxmlformats.org/spreadsheetml/2006/main" count="86" uniqueCount="47">
  <si>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</si>
  <si>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</si>
  <si>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</si>
  <si>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</si>
  <si>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</si>
  <si>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</si>
  <si>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</si>
  <si>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</si>
  <si>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</si>
  <si>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</si>
  <si>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</si>
  <si>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</si>
  <si>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</si>
  <si>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</si>
  <si>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</si>
  <si>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</si>
  <si>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</si>
  <si>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</si>
  <si>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</si>
  <si>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</si>
  <si>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</si>
  <si>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</si>
  <si>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</si>
  <si>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</si>
  <si>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</si>
  <si>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unid.</t>
  </si>
  <si>
    <t>Modelo placa PIB</t>
  </si>
  <si>
    <t>Modelo placa PIC</t>
  </si>
  <si>
    <t>Modelo placa PID</t>
  </si>
  <si>
    <t>Modelo placa PIA1</t>
  </si>
  <si>
    <t>Modelo placa PIND</t>
  </si>
  <si>
    <t>Modelo placa PAND</t>
  </si>
  <si>
    <t>Modelo placa PDME</t>
  </si>
  <si>
    <t>Modelo placa PA1</t>
  </si>
  <si>
    <t>Modelo placa PA2</t>
  </si>
  <si>
    <t>Modelo placa PA3</t>
  </si>
  <si>
    <t>Modelo placa PA4</t>
  </si>
  <si>
    <t>Modelo placa PED</t>
  </si>
  <si>
    <t>Placa de alumínio 50x6cm</t>
  </si>
  <si>
    <t>Plca alumínio 40x20cm</t>
  </si>
  <si>
    <t>Placa alumínio 18x6cm</t>
  </si>
  <si>
    <t>PREÇO 1                      Marco Placas</t>
  </si>
  <si>
    <t>PREÇO 2                     Milenium Inox</t>
  </si>
  <si>
    <t>PREÇO 3                            DW Placas</t>
  </si>
  <si>
    <t xml:space="preserve">PREÇO 4                         </t>
  </si>
  <si>
    <t xml:space="preserve">PREÇO 5                                  </t>
  </si>
  <si>
    <t xml:space="preserve">PREÇO 6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</si>
</sst>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showGridLines="0" tabSelected="1" zoomScale="80" zoomScaleNormal="80" zoomScalePageLayoutView="0" workbookViewId="0" topLeftCell="A2">
      <selection activeCell="D5" sqref="D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9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2" ht="27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S2" s="73" t="s">
        <v>2</v>
      </c>
      <c r="T2" s="73"/>
      <c r="U2" s="73"/>
      <c r="V2" s="73"/>
      <c r="W2" s="73"/>
      <c r="X2" s="73"/>
      <c r="Y2" s="73"/>
      <c r="Z2" s="73"/>
      <c r="AB2" s="74" t="s">
        <v>2</v>
      </c>
      <c r="AC2" s="74"/>
      <c r="AD2" s="74"/>
      <c r="AF2" s="3"/>
    </row>
    <row r="3" spans="1:33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7</v>
      </c>
      <c r="L3" s="6" t="s">
        <v>8</v>
      </c>
      <c r="M3" s="6" t="s">
        <v>9</v>
      </c>
      <c r="N3" s="7" t="s">
        <v>10</v>
      </c>
      <c r="O3" s="5" t="s">
        <v>11</v>
      </c>
      <c r="P3" s="5" t="s">
        <v>12</v>
      </c>
      <c r="Q3" s="8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B3" s="10" t="s">
        <v>19</v>
      </c>
      <c r="AC3" s="11" t="s">
        <v>20</v>
      </c>
      <c r="AD3" s="12" t="s">
        <v>21</v>
      </c>
      <c r="AF3" s="2" t="s">
        <v>13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 aca="true" t="shared" si="0" ref="O4:O19">IF(ISERROR(ROUND(AVERAGE(E4:N4),2)),"",ROUND(AVERAGE(E4:N4),2))</f>
      </c>
      <c r="P4" s="19">
        <f aca="true" t="shared" si="1" ref="P4:P19">IF(ISERROR(ROUND(W4*D4,2)),"",ROUND(W4*D4,2))</f>
      </c>
      <c r="Q4" s="20">
        <f aca="true" t="shared" si="2" ref="Q4:Q19">IF(A4="","",IF(COUNT(E4:N4)=0,"Nenhum preço válido.",IF(COUNT(E4:N4)=1,"Apenas um preço válido.",IF(COUNT(E4:N4)=2,"Apenas dois preços válidos.",""))))</f>
      </c>
      <c r="R4" s="21"/>
      <c r="S4" s="22">
        <f aca="true" t="shared" si="3" ref="S4:S19">IF(ISERROR(COUNTA(E4:N4)),"",COUNTA(E4:N4))</f>
        <v>0</v>
      </c>
      <c r="T4" s="23">
        <f aca="true" t="shared" si="4" ref="T4:T19">IF(ISERROR(COUNT(E4:N4)),"",COUNT(E4:N4))</f>
        <v>0</v>
      </c>
      <c r="U4" s="24">
        <f aca="true" t="shared" si="5" ref="U4:U19">IF(ISERROR(MIN(E4:N4)),"",MIN(E4:N4))</f>
        <v>0</v>
      </c>
      <c r="V4" s="24">
        <f aca="true" t="shared" si="6" ref="V4:V19">IF(ISERROR(MAX(E4:N4)),"",MAX(E4:N4))</f>
        <v>0</v>
      </c>
      <c r="W4" s="24">
        <f aca="true" t="shared" si="7" ref="W4:W19">IF(ISERROR(ROUND(AVERAGE(E4:N4),2)),"",ROUND(AVERAGE(E4:N4),2))</f>
      </c>
      <c r="X4" s="24">
        <f aca="true" t="shared" si="8" ref="X4:X19">IF(ISERROR(MEDIAN(E4:N4)),"",MEDIAN(E4:N4))</f>
      </c>
      <c r="Y4" s="25">
        <f aca="true" t="shared" si="9" ref="Y4:Y19">IF(ISERROR(STDEV(E4:N4)),"",STDEV(E4:N4))</f>
      </c>
      <c r="Z4" s="26">
        <f aca="true" t="shared" si="10" ref="Z4:Z19">IF(ISERROR(Y4/W4),"",Y4/W4)</f>
      </c>
      <c r="AA4" s="21"/>
      <c r="AB4" s="27">
        <f aca="true" t="shared" si="11" ref="AB4:AB10">IF(ISERROR(MEDIAN(E4:N4)),"",MEDIAN(E4:N4))</f>
      </c>
      <c r="AC4" s="28">
        <f aca="true" t="shared" si="12" ref="AC4:AC10">IF(ISERROR(STDEV(E4:N4)),"",STDEV(E4:N4))</f>
      </c>
      <c r="AD4" s="29">
        <f>IF(ISERROR(AC4/#REF!),"",AC4/#REF!)</f>
      </c>
      <c r="AE4" s="30"/>
    </row>
    <row r="5" spans="1:31" ht="15">
      <c r="A5" s="31">
        <v>1</v>
      </c>
      <c r="B5" s="69" t="s">
        <v>26</v>
      </c>
      <c r="C5" s="31" t="s">
        <v>25</v>
      </c>
      <c r="D5" s="31">
        <v>150</v>
      </c>
      <c r="E5" s="33">
        <v>40</v>
      </c>
      <c r="F5" s="33">
        <v>52</v>
      </c>
      <c r="G5" s="33">
        <v>55</v>
      </c>
      <c r="H5" s="33"/>
      <c r="I5" s="33"/>
      <c r="J5" s="70"/>
      <c r="K5" s="70"/>
      <c r="L5" s="70"/>
      <c r="M5" s="70"/>
      <c r="N5" s="34"/>
      <c r="O5" s="35">
        <f t="shared" si="0"/>
        <v>49</v>
      </c>
      <c r="P5" s="36">
        <f t="shared" si="1"/>
        <v>7350</v>
      </c>
      <c r="Q5" s="37">
        <f t="shared" si="2"/>
      </c>
      <c r="R5" s="21"/>
      <c r="S5" s="38">
        <f t="shared" si="3"/>
        <v>3</v>
      </c>
      <c r="T5" s="39">
        <f t="shared" si="4"/>
        <v>3</v>
      </c>
      <c r="U5" s="40">
        <f t="shared" si="5"/>
        <v>40</v>
      </c>
      <c r="V5" s="40">
        <f t="shared" si="6"/>
        <v>55</v>
      </c>
      <c r="W5" s="40">
        <f t="shared" si="7"/>
        <v>49</v>
      </c>
      <c r="X5" s="40">
        <f t="shared" si="8"/>
        <v>52</v>
      </c>
      <c r="Y5" s="41">
        <f t="shared" si="9"/>
        <v>7.937253933193772</v>
      </c>
      <c r="Z5" s="42">
        <f t="shared" si="10"/>
        <v>0.16198477414681167</v>
      </c>
      <c r="AA5" s="21"/>
      <c r="AB5" s="43">
        <f t="shared" si="11"/>
        <v>52</v>
      </c>
      <c r="AC5" s="44">
        <f t="shared" si="12"/>
        <v>7.937253933193772</v>
      </c>
      <c r="AD5" s="45">
        <f>IF(ISERROR(AC5/#REF!),"",AC5/#REF!)</f>
      </c>
      <c r="AE5" s="30"/>
    </row>
    <row r="6" spans="1:31" ht="15">
      <c r="A6" s="13">
        <v>2</v>
      </c>
      <c r="B6" s="14" t="s">
        <v>27</v>
      </c>
      <c r="C6" s="13" t="s">
        <v>25</v>
      </c>
      <c r="D6" s="13">
        <v>20</v>
      </c>
      <c r="E6" s="15">
        <v>45</v>
      </c>
      <c r="F6" s="15">
        <v>55</v>
      </c>
      <c r="G6" s="15">
        <v>59</v>
      </c>
      <c r="H6" s="15"/>
      <c r="I6" s="15"/>
      <c r="J6" s="15"/>
      <c r="K6" s="15"/>
      <c r="L6" s="15"/>
      <c r="M6" s="15"/>
      <c r="N6" s="17"/>
      <c r="O6" s="18">
        <f t="shared" si="0"/>
        <v>53</v>
      </c>
      <c r="P6" s="19">
        <f t="shared" si="1"/>
        <v>1060</v>
      </c>
      <c r="Q6" s="20">
        <f t="shared" si="2"/>
      </c>
      <c r="R6" s="21"/>
      <c r="S6" s="22">
        <f t="shared" si="3"/>
        <v>3</v>
      </c>
      <c r="T6" s="23">
        <f t="shared" si="4"/>
        <v>3</v>
      </c>
      <c r="U6" s="24">
        <f t="shared" si="5"/>
        <v>45</v>
      </c>
      <c r="V6" s="24">
        <f t="shared" si="6"/>
        <v>59</v>
      </c>
      <c r="W6" s="24">
        <f t="shared" si="7"/>
        <v>53</v>
      </c>
      <c r="X6" s="24">
        <f t="shared" si="8"/>
        <v>55</v>
      </c>
      <c r="Y6" s="25">
        <f t="shared" si="9"/>
        <v>7.211102550927978</v>
      </c>
      <c r="Z6" s="26">
        <f t="shared" si="10"/>
        <v>0.1360585386967543</v>
      </c>
      <c r="AA6" s="21"/>
      <c r="AB6" s="27">
        <f t="shared" si="11"/>
        <v>55</v>
      </c>
      <c r="AC6" s="28">
        <f t="shared" si="12"/>
        <v>7.211102550927978</v>
      </c>
      <c r="AD6" s="29">
        <f>IF(ISERROR(AC6/#REF!),"",AC6/#REF!)</f>
      </c>
      <c r="AE6" s="30"/>
    </row>
    <row r="7" spans="1:31" ht="15">
      <c r="A7" s="46">
        <v>3</v>
      </c>
      <c r="B7" s="47" t="s">
        <v>28</v>
      </c>
      <c r="C7" s="48" t="s">
        <v>25</v>
      </c>
      <c r="D7" s="31">
        <v>80</v>
      </c>
      <c r="E7" s="33">
        <v>40</v>
      </c>
      <c r="F7" s="33">
        <v>48</v>
      </c>
      <c r="G7" s="33">
        <v>50</v>
      </c>
      <c r="H7" s="33"/>
      <c r="I7" s="33"/>
      <c r="J7" s="33"/>
      <c r="K7" s="33"/>
      <c r="L7" s="33"/>
      <c r="M7" s="33"/>
      <c r="N7" s="34"/>
      <c r="O7" s="35">
        <f t="shared" si="0"/>
        <v>46</v>
      </c>
      <c r="P7" s="36">
        <f t="shared" si="1"/>
        <v>3680</v>
      </c>
      <c r="Q7" s="37"/>
      <c r="R7" s="21"/>
      <c r="S7" s="38">
        <f t="shared" si="3"/>
        <v>3</v>
      </c>
      <c r="T7" s="39">
        <f t="shared" si="4"/>
        <v>3</v>
      </c>
      <c r="U7" s="40">
        <f t="shared" si="5"/>
        <v>40</v>
      </c>
      <c r="V7" s="40">
        <f t="shared" si="6"/>
        <v>50</v>
      </c>
      <c r="W7" s="40">
        <f t="shared" si="7"/>
        <v>46</v>
      </c>
      <c r="X7" s="40">
        <f t="shared" si="8"/>
        <v>48</v>
      </c>
      <c r="Y7" s="41">
        <f t="shared" si="9"/>
        <v>5.291502622129181</v>
      </c>
      <c r="Z7" s="42">
        <f t="shared" si="10"/>
        <v>0.11503266569846046</v>
      </c>
      <c r="AA7" s="21"/>
      <c r="AB7" s="43">
        <f t="shared" si="11"/>
        <v>48</v>
      </c>
      <c r="AC7" s="44">
        <f t="shared" si="12"/>
        <v>5.291502622129181</v>
      </c>
      <c r="AD7" s="45">
        <f>IF(ISERROR(AC7/#REF!),"",AC7/#REF!)</f>
      </c>
      <c r="AE7" s="30"/>
    </row>
    <row r="8" spans="1:31" ht="15">
      <c r="A8" s="49">
        <v>4</v>
      </c>
      <c r="B8" s="50" t="s">
        <v>29</v>
      </c>
      <c r="C8" s="51" t="s">
        <v>25</v>
      </c>
      <c r="D8" s="13">
        <v>70</v>
      </c>
      <c r="E8" s="15">
        <v>40</v>
      </c>
      <c r="F8" s="15">
        <v>52</v>
      </c>
      <c r="G8" s="15">
        <v>54</v>
      </c>
      <c r="H8" s="15"/>
      <c r="I8" s="15"/>
      <c r="J8" s="15"/>
      <c r="K8" s="15"/>
      <c r="L8" s="15"/>
      <c r="M8" s="15"/>
      <c r="N8" s="17"/>
      <c r="O8" s="18">
        <f t="shared" si="0"/>
        <v>48.67</v>
      </c>
      <c r="P8" s="19">
        <f t="shared" si="1"/>
        <v>3406.9</v>
      </c>
      <c r="Q8" s="20">
        <f t="shared" si="2"/>
      </c>
      <c r="R8" s="21"/>
      <c r="S8" s="22">
        <f t="shared" si="3"/>
        <v>3</v>
      </c>
      <c r="T8" s="23">
        <f t="shared" si="4"/>
        <v>3</v>
      </c>
      <c r="U8" s="24">
        <f t="shared" si="5"/>
        <v>40</v>
      </c>
      <c r="V8" s="24">
        <f t="shared" si="6"/>
        <v>54</v>
      </c>
      <c r="W8" s="24">
        <f t="shared" si="7"/>
        <v>48.67</v>
      </c>
      <c r="X8" s="24">
        <f t="shared" si="8"/>
        <v>52</v>
      </c>
      <c r="Y8" s="25">
        <f t="shared" si="9"/>
        <v>7.571877794400375</v>
      </c>
      <c r="Z8" s="26">
        <f t="shared" si="10"/>
        <v>0.15557587414013507</v>
      </c>
      <c r="AA8" s="21"/>
      <c r="AB8" s="27">
        <f t="shared" si="11"/>
        <v>52</v>
      </c>
      <c r="AC8" s="28">
        <f t="shared" si="12"/>
        <v>7.571877794400375</v>
      </c>
      <c r="AD8" s="29">
        <f>IF(ISERROR(AC8/#REF!),"",AC8/#REF!)</f>
      </c>
      <c r="AE8" s="30"/>
    </row>
    <row r="9" spans="1:31" ht="15">
      <c r="A9" s="46">
        <v>5</v>
      </c>
      <c r="B9" s="47" t="s">
        <v>30</v>
      </c>
      <c r="C9" s="48" t="s">
        <v>25</v>
      </c>
      <c r="D9" s="31">
        <v>90</v>
      </c>
      <c r="E9" s="33">
        <v>20</v>
      </c>
      <c r="F9" s="33">
        <v>22</v>
      </c>
      <c r="G9" s="33">
        <v>23</v>
      </c>
      <c r="H9" s="33"/>
      <c r="I9" s="33"/>
      <c r="J9" s="33"/>
      <c r="K9" s="33"/>
      <c r="L9" s="33"/>
      <c r="M9" s="33"/>
      <c r="N9" s="34"/>
      <c r="O9" s="35">
        <f t="shared" si="0"/>
        <v>21.67</v>
      </c>
      <c r="P9" s="36">
        <f t="shared" si="1"/>
        <v>1950.3</v>
      </c>
      <c r="Q9" s="37">
        <f t="shared" si="2"/>
      </c>
      <c r="R9" s="21"/>
      <c r="S9" s="38">
        <f t="shared" si="3"/>
        <v>3</v>
      </c>
      <c r="T9" s="39">
        <f t="shared" si="4"/>
        <v>3</v>
      </c>
      <c r="U9" s="40">
        <f t="shared" si="5"/>
        <v>20</v>
      </c>
      <c r="V9" s="40">
        <f t="shared" si="6"/>
        <v>23</v>
      </c>
      <c r="W9" s="40">
        <f t="shared" si="7"/>
        <v>21.67</v>
      </c>
      <c r="X9" s="40">
        <f t="shared" si="8"/>
        <v>22</v>
      </c>
      <c r="Y9" s="41">
        <f t="shared" si="9"/>
        <v>1.527525231651959</v>
      </c>
      <c r="Z9" s="42">
        <f t="shared" si="10"/>
        <v>0.07049031987318684</v>
      </c>
      <c r="AA9" s="21"/>
      <c r="AB9" s="43">
        <f t="shared" si="11"/>
        <v>22</v>
      </c>
      <c r="AC9" s="44">
        <f t="shared" si="12"/>
        <v>1.527525231651959</v>
      </c>
      <c r="AD9" s="45">
        <f>IF(ISERROR(AC9/#REF!),"",AC9/#REF!)</f>
      </c>
      <c r="AE9" s="30"/>
    </row>
    <row r="10" spans="1:31" ht="15">
      <c r="A10" s="52">
        <v>6</v>
      </c>
      <c r="B10" s="50" t="s">
        <v>31</v>
      </c>
      <c r="C10" s="51" t="s">
        <v>25</v>
      </c>
      <c r="D10" s="53">
        <v>90</v>
      </c>
      <c r="E10" s="54">
        <v>20</v>
      </c>
      <c r="F10" s="54">
        <v>22</v>
      </c>
      <c r="G10" s="54">
        <v>23</v>
      </c>
      <c r="H10" s="54"/>
      <c r="I10" s="54"/>
      <c r="J10" s="54"/>
      <c r="K10" s="54"/>
      <c r="L10" s="54"/>
      <c r="M10" s="54"/>
      <c r="N10" s="55"/>
      <c r="O10" s="18">
        <f t="shared" si="0"/>
        <v>21.67</v>
      </c>
      <c r="P10" s="19">
        <f t="shared" si="1"/>
        <v>1950.3</v>
      </c>
      <c r="Q10" s="20">
        <f t="shared" si="2"/>
      </c>
      <c r="R10" s="21"/>
      <c r="S10" s="22">
        <f t="shared" si="3"/>
        <v>3</v>
      </c>
      <c r="T10" s="23">
        <f t="shared" si="4"/>
        <v>3</v>
      </c>
      <c r="U10" s="24">
        <f t="shared" si="5"/>
        <v>20</v>
      </c>
      <c r="V10" s="24">
        <f t="shared" si="6"/>
        <v>23</v>
      </c>
      <c r="W10" s="24">
        <f t="shared" si="7"/>
        <v>21.67</v>
      </c>
      <c r="X10" s="24">
        <f t="shared" si="8"/>
        <v>22</v>
      </c>
      <c r="Y10" s="25">
        <f t="shared" si="9"/>
        <v>1.527525231651959</v>
      </c>
      <c r="Z10" s="26">
        <f t="shared" si="10"/>
        <v>0.07049031987318684</v>
      </c>
      <c r="AA10" s="21"/>
      <c r="AB10" s="27">
        <f t="shared" si="11"/>
        <v>22</v>
      </c>
      <c r="AC10" s="28">
        <f t="shared" si="12"/>
        <v>1.527525231651959</v>
      </c>
      <c r="AD10" s="29">
        <f>IF(ISERROR(AC10/#REF!),"",AC10/#REF!)</f>
      </c>
      <c r="AE10" s="30"/>
    </row>
    <row r="11" spans="1:31" ht="15">
      <c r="A11" s="52">
        <v>7</v>
      </c>
      <c r="B11" s="47" t="s">
        <v>32</v>
      </c>
      <c r="C11" s="51" t="s">
        <v>25</v>
      </c>
      <c r="D11" s="53">
        <v>12</v>
      </c>
      <c r="E11" s="54">
        <v>50</v>
      </c>
      <c r="F11" s="54">
        <v>60</v>
      </c>
      <c r="G11" s="54">
        <v>63</v>
      </c>
      <c r="H11" s="54"/>
      <c r="I11" s="54"/>
      <c r="J11" s="54"/>
      <c r="K11" s="54"/>
      <c r="L11" s="54"/>
      <c r="M11" s="54"/>
      <c r="N11" s="55"/>
      <c r="O11" s="18">
        <f t="shared" si="0"/>
        <v>57.67</v>
      </c>
      <c r="P11" s="19">
        <f t="shared" si="1"/>
        <v>692.04</v>
      </c>
      <c r="Q11" s="20">
        <f t="shared" si="2"/>
      </c>
      <c r="R11" s="21"/>
      <c r="S11" s="22">
        <f t="shared" si="3"/>
        <v>3</v>
      </c>
      <c r="T11" s="23">
        <f t="shared" si="4"/>
        <v>3</v>
      </c>
      <c r="U11" s="24">
        <f t="shared" si="5"/>
        <v>50</v>
      </c>
      <c r="V11" s="24">
        <f t="shared" si="6"/>
        <v>63</v>
      </c>
      <c r="W11" s="24">
        <f t="shared" si="7"/>
        <v>57.67</v>
      </c>
      <c r="X11" s="24">
        <f t="shared" si="8"/>
        <v>60</v>
      </c>
      <c r="Y11" s="25">
        <f t="shared" si="9"/>
        <v>6.806859285554023</v>
      </c>
      <c r="Z11" s="26">
        <f t="shared" si="10"/>
        <v>0.11803119968014605</v>
      </c>
      <c r="AA11" s="21"/>
      <c r="AB11" s="27"/>
      <c r="AC11" s="28"/>
      <c r="AD11" s="29"/>
      <c r="AE11" s="30"/>
    </row>
    <row r="12" spans="1:31" ht="15">
      <c r="A12" s="52">
        <v>8</v>
      </c>
      <c r="B12" s="50" t="s">
        <v>33</v>
      </c>
      <c r="C12" s="51" t="s">
        <v>25</v>
      </c>
      <c r="D12" s="53">
        <v>10</v>
      </c>
      <c r="E12" s="54">
        <v>25</v>
      </c>
      <c r="F12" s="54">
        <v>32</v>
      </c>
      <c r="G12" s="54">
        <v>35</v>
      </c>
      <c r="H12" s="54"/>
      <c r="I12" s="54"/>
      <c r="J12" s="54"/>
      <c r="K12" s="54"/>
      <c r="L12" s="54"/>
      <c r="M12" s="54"/>
      <c r="N12" s="55"/>
      <c r="O12" s="18">
        <f t="shared" si="0"/>
        <v>30.67</v>
      </c>
      <c r="P12" s="19">
        <f t="shared" si="1"/>
        <v>306.7</v>
      </c>
      <c r="Q12" s="20">
        <f t="shared" si="2"/>
      </c>
      <c r="R12" s="21"/>
      <c r="S12" s="22">
        <f t="shared" si="3"/>
        <v>3</v>
      </c>
      <c r="T12" s="23">
        <f t="shared" si="4"/>
        <v>3</v>
      </c>
      <c r="U12" s="24">
        <f t="shared" si="5"/>
        <v>25</v>
      </c>
      <c r="V12" s="24">
        <f t="shared" si="6"/>
        <v>35</v>
      </c>
      <c r="W12" s="24">
        <f t="shared" si="7"/>
        <v>30.67</v>
      </c>
      <c r="X12" s="24">
        <f t="shared" si="8"/>
        <v>32</v>
      </c>
      <c r="Y12" s="25">
        <f t="shared" si="9"/>
        <v>5.131601439446877</v>
      </c>
      <c r="Z12" s="26">
        <f t="shared" si="10"/>
        <v>0.16731664295555515</v>
      </c>
      <c r="AA12" s="21"/>
      <c r="AB12" s="27"/>
      <c r="AC12" s="28"/>
      <c r="AD12" s="29"/>
      <c r="AE12" s="30"/>
    </row>
    <row r="13" spans="1:31" ht="15">
      <c r="A13" s="52">
        <v>9</v>
      </c>
      <c r="B13" s="47" t="s">
        <v>34</v>
      </c>
      <c r="C13" s="51" t="s">
        <v>25</v>
      </c>
      <c r="D13" s="53">
        <v>10</v>
      </c>
      <c r="E13" s="54">
        <v>30</v>
      </c>
      <c r="F13" s="54">
        <v>34</v>
      </c>
      <c r="G13" s="54">
        <v>35</v>
      </c>
      <c r="H13" s="54"/>
      <c r="I13" s="54"/>
      <c r="J13" s="54"/>
      <c r="K13" s="54"/>
      <c r="L13" s="54"/>
      <c r="M13" s="54"/>
      <c r="N13" s="55"/>
      <c r="O13" s="18">
        <f t="shared" si="0"/>
        <v>33</v>
      </c>
      <c r="P13" s="19">
        <f t="shared" si="1"/>
        <v>330</v>
      </c>
      <c r="Q13" s="20">
        <f t="shared" si="2"/>
      </c>
      <c r="R13" s="21"/>
      <c r="S13" s="22">
        <f t="shared" si="3"/>
        <v>3</v>
      </c>
      <c r="T13" s="23">
        <f t="shared" si="4"/>
        <v>3</v>
      </c>
      <c r="U13" s="24">
        <f t="shared" si="5"/>
        <v>30</v>
      </c>
      <c r="V13" s="24">
        <f t="shared" si="6"/>
        <v>35</v>
      </c>
      <c r="W13" s="24">
        <f t="shared" si="7"/>
        <v>33</v>
      </c>
      <c r="X13" s="24">
        <f t="shared" si="8"/>
        <v>34</v>
      </c>
      <c r="Y13" s="25">
        <f t="shared" si="9"/>
        <v>2.6457513110645907</v>
      </c>
      <c r="Z13" s="26">
        <f t="shared" si="10"/>
        <v>0.08017428215347244</v>
      </c>
      <c r="AA13" s="21"/>
      <c r="AB13" s="27"/>
      <c r="AC13" s="28"/>
      <c r="AD13" s="29"/>
      <c r="AE13" s="30"/>
    </row>
    <row r="14" spans="1:31" ht="15">
      <c r="A14" s="52">
        <v>10</v>
      </c>
      <c r="B14" s="50" t="s">
        <v>35</v>
      </c>
      <c r="C14" s="51" t="s">
        <v>25</v>
      </c>
      <c r="D14" s="53">
        <v>10</v>
      </c>
      <c r="E14" s="54">
        <v>35</v>
      </c>
      <c r="F14" s="54">
        <v>42</v>
      </c>
      <c r="G14" s="54">
        <v>45</v>
      </c>
      <c r="H14" s="54"/>
      <c r="I14" s="54"/>
      <c r="J14" s="54"/>
      <c r="K14" s="54"/>
      <c r="L14" s="54"/>
      <c r="M14" s="54"/>
      <c r="N14" s="55"/>
      <c r="O14" s="18">
        <f t="shared" si="0"/>
        <v>40.67</v>
      </c>
      <c r="P14" s="19">
        <f t="shared" si="1"/>
        <v>406.7</v>
      </c>
      <c r="Q14" s="20">
        <f t="shared" si="2"/>
      </c>
      <c r="R14" s="21"/>
      <c r="S14" s="22">
        <f t="shared" si="3"/>
        <v>3</v>
      </c>
      <c r="T14" s="23">
        <f t="shared" si="4"/>
        <v>3</v>
      </c>
      <c r="U14" s="24">
        <f t="shared" si="5"/>
        <v>35</v>
      </c>
      <c r="V14" s="24">
        <f t="shared" si="6"/>
        <v>45</v>
      </c>
      <c r="W14" s="24">
        <f t="shared" si="7"/>
        <v>40.67</v>
      </c>
      <c r="X14" s="24">
        <f t="shared" si="8"/>
        <v>42</v>
      </c>
      <c r="Y14" s="25">
        <f t="shared" si="9"/>
        <v>5.131601439446899</v>
      </c>
      <c r="Z14" s="26">
        <f t="shared" si="10"/>
        <v>0.12617657829965329</v>
      </c>
      <c r="AA14" s="21"/>
      <c r="AB14" s="27"/>
      <c r="AC14" s="28"/>
      <c r="AD14" s="29"/>
      <c r="AE14" s="30"/>
    </row>
    <row r="15" spans="1:31" ht="15">
      <c r="A15" s="52">
        <v>11</v>
      </c>
      <c r="B15" s="47" t="s">
        <v>36</v>
      </c>
      <c r="C15" s="51" t="s">
        <v>25</v>
      </c>
      <c r="D15" s="53">
        <v>10</v>
      </c>
      <c r="E15" s="54">
        <v>40</v>
      </c>
      <c r="F15" s="54">
        <v>48</v>
      </c>
      <c r="G15" s="54">
        <v>50</v>
      </c>
      <c r="H15" s="54"/>
      <c r="I15" s="54"/>
      <c r="J15" s="54"/>
      <c r="K15" s="54"/>
      <c r="L15" s="54"/>
      <c r="M15" s="54"/>
      <c r="N15" s="55"/>
      <c r="O15" s="18">
        <f t="shared" si="0"/>
        <v>46</v>
      </c>
      <c r="P15" s="19">
        <f t="shared" si="1"/>
        <v>460</v>
      </c>
      <c r="Q15" s="20">
        <f t="shared" si="2"/>
      </c>
      <c r="R15" s="21"/>
      <c r="S15" s="22">
        <f t="shared" si="3"/>
        <v>3</v>
      </c>
      <c r="T15" s="23">
        <f t="shared" si="4"/>
        <v>3</v>
      </c>
      <c r="U15" s="24">
        <f t="shared" si="5"/>
        <v>40</v>
      </c>
      <c r="V15" s="24">
        <f t="shared" si="6"/>
        <v>50</v>
      </c>
      <c r="W15" s="24">
        <f t="shared" si="7"/>
        <v>46</v>
      </c>
      <c r="X15" s="24">
        <f t="shared" si="8"/>
        <v>48</v>
      </c>
      <c r="Y15" s="25">
        <f t="shared" si="9"/>
        <v>5.291502622129181</v>
      </c>
      <c r="Z15" s="26">
        <f t="shared" si="10"/>
        <v>0.11503266569846046</v>
      </c>
      <c r="AA15" s="21"/>
      <c r="AB15" s="27"/>
      <c r="AC15" s="28"/>
      <c r="AD15" s="29"/>
      <c r="AE15" s="30"/>
    </row>
    <row r="16" spans="1:31" ht="15">
      <c r="A16" s="52">
        <v>12</v>
      </c>
      <c r="B16" s="50" t="s">
        <v>37</v>
      </c>
      <c r="C16" s="51" t="s">
        <v>25</v>
      </c>
      <c r="D16" s="53">
        <v>10</v>
      </c>
      <c r="E16" s="54">
        <v>20</v>
      </c>
      <c r="F16" s="54">
        <v>25</v>
      </c>
      <c r="G16" s="54">
        <v>35</v>
      </c>
      <c r="H16" s="54"/>
      <c r="I16" s="54"/>
      <c r="J16" s="54"/>
      <c r="K16" s="54"/>
      <c r="L16" s="54"/>
      <c r="M16" s="54"/>
      <c r="N16" s="55"/>
      <c r="O16" s="18">
        <f t="shared" si="0"/>
        <v>26.67</v>
      </c>
      <c r="P16" s="19">
        <f t="shared" si="1"/>
        <v>266.7</v>
      </c>
      <c r="Q16" s="20">
        <f t="shared" si="2"/>
      </c>
      <c r="R16" s="21"/>
      <c r="S16" s="22">
        <f t="shared" si="3"/>
        <v>3</v>
      </c>
      <c r="T16" s="23">
        <f t="shared" si="4"/>
        <v>3</v>
      </c>
      <c r="U16" s="24">
        <f t="shared" si="5"/>
        <v>20</v>
      </c>
      <c r="V16" s="24">
        <f t="shared" si="6"/>
        <v>35</v>
      </c>
      <c r="W16" s="24">
        <f t="shared" si="7"/>
        <v>26.67</v>
      </c>
      <c r="X16" s="24">
        <f t="shared" si="8"/>
        <v>25</v>
      </c>
      <c r="Y16" s="25">
        <f t="shared" si="9"/>
        <v>7.637626158259728</v>
      </c>
      <c r="Z16" s="26">
        <f t="shared" si="10"/>
        <v>0.2863751840367352</v>
      </c>
      <c r="AA16" s="21"/>
      <c r="AB16" s="27"/>
      <c r="AC16" s="28"/>
      <c r="AD16" s="29"/>
      <c r="AE16" s="30"/>
    </row>
    <row r="17" spans="1:31" ht="15">
      <c r="A17" s="52">
        <v>13</v>
      </c>
      <c r="B17" s="47" t="s">
        <v>38</v>
      </c>
      <c r="C17" s="51" t="s">
        <v>25</v>
      </c>
      <c r="D17" s="53">
        <v>30</v>
      </c>
      <c r="E17" s="54">
        <v>40</v>
      </c>
      <c r="F17" s="54">
        <v>60</v>
      </c>
      <c r="G17" s="54">
        <v>58</v>
      </c>
      <c r="H17" s="54"/>
      <c r="I17" s="54"/>
      <c r="J17" s="54"/>
      <c r="K17" s="54"/>
      <c r="L17" s="54"/>
      <c r="M17" s="54"/>
      <c r="N17" s="55"/>
      <c r="O17" s="18">
        <f t="shared" si="0"/>
        <v>52.67</v>
      </c>
      <c r="P17" s="19">
        <f t="shared" si="1"/>
        <v>1580.1</v>
      </c>
      <c r="Q17" s="20">
        <f t="shared" si="2"/>
      </c>
      <c r="R17" s="21"/>
      <c r="S17" s="22">
        <f t="shared" si="3"/>
        <v>3</v>
      </c>
      <c r="T17" s="23">
        <f t="shared" si="4"/>
        <v>3</v>
      </c>
      <c r="U17" s="24">
        <f t="shared" si="5"/>
        <v>40</v>
      </c>
      <c r="V17" s="24">
        <f t="shared" si="6"/>
        <v>60</v>
      </c>
      <c r="W17" s="24">
        <f t="shared" si="7"/>
        <v>52.67</v>
      </c>
      <c r="X17" s="24">
        <f t="shared" si="8"/>
        <v>58</v>
      </c>
      <c r="Y17" s="25">
        <f t="shared" si="9"/>
        <v>11.01514109457219</v>
      </c>
      <c r="Z17" s="26">
        <f t="shared" si="10"/>
        <v>0.2091350122379379</v>
      </c>
      <c r="AA17" s="21"/>
      <c r="AB17" s="27"/>
      <c r="AC17" s="28"/>
      <c r="AD17" s="29"/>
      <c r="AE17" s="30"/>
    </row>
    <row r="18" spans="1:31" ht="15">
      <c r="A18" s="52">
        <v>14</v>
      </c>
      <c r="B18" s="50" t="s">
        <v>39</v>
      </c>
      <c r="C18" s="51" t="s">
        <v>25</v>
      </c>
      <c r="D18" s="53">
        <v>30</v>
      </c>
      <c r="E18" s="54">
        <v>105</v>
      </c>
      <c r="F18" s="54">
        <v>110</v>
      </c>
      <c r="G18" s="54">
        <v>112</v>
      </c>
      <c r="H18" s="54"/>
      <c r="I18" s="54"/>
      <c r="J18" s="54"/>
      <c r="K18" s="54"/>
      <c r="L18" s="54"/>
      <c r="M18" s="54"/>
      <c r="N18" s="55"/>
      <c r="O18" s="18">
        <f t="shared" si="0"/>
        <v>109</v>
      </c>
      <c r="P18" s="19">
        <f t="shared" si="1"/>
        <v>3270</v>
      </c>
      <c r="Q18" s="20">
        <f t="shared" si="2"/>
      </c>
      <c r="R18" s="21"/>
      <c r="S18" s="22">
        <f t="shared" si="3"/>
        <v>3</v>
      </c>
      <c r="T18" s="23">
        <f t="shared" si="4"/>
        <v>3</v>
      </c>
      <c r="U18" s="24">
        <f t="shared" si="5"/>
        <v>105</v>
      </c>
      <c r="V18" s="24">
        <f t="shared" si="6"/>
        <v>112</v>
      </c>
      <c r="W18" s="24">
        <f t="shared" si="7"/>
        <v>109</v>
      </c>
      <c r="X18" s="24">
        <f t="shared" si="8"/>
        <v>110</v>
      </c>
      <c r="Y18" s="25">
        <f t="shared" si="9"/>
        <v>3.605551275463989</v>
      </c>
      <c r="Z18" s="26">
        <f t="shared" si="10"/>
        <v>0.03307845206847696</v>
      </c>
      <c r="AA18" s="21"/>
      <c r="AB18" s="27"/>
      <c r="AC18" s="28"/>
      <c r="AD18" s="29"/>
      <c r="AE18" s="30"/>
    </row>
    <row r="19" spans="1:31" ht="15">
      <c r="A19" s="52">
        <v>15</v>
      </c>
      <c r="B19" s="47" t="s">
        <v>40</v>
      </c>
      <c r="C19" s="51" t="s">
        <v>25</v>
      </c>
      <c r="D19" s="53">
        <v>20</v>
      </c>
      <c r="E19" s="54">
        <v>16</v>
      </c>
      <c r="F19" s="54">
        <v>25</v>
      </c>
      <c r="G19" s="54">
        <v>23</v>
      </c>
      <c r="H19" s="54"/>
      <c r="I19" s="54"/>
      <c r="J19" s="54"/>
      <c r="K19" s="54"/>
      <c r="L19" s="54"/>
      <c r="M19" s="54"/>
      <c r="N19" s="55"/>
      <c r="O19" s="18">
        <f t="shared" si="0"/>
        <v>21.33</v>
      </c>
      <c r="P19" s="19">
        <f t="shared" si="1"/>
        <v>426.6</v>
      </c>
      <c r="Q19" s="20">
        <f t="shared" si="2"/>
      </c>
      <c r="R19" s="21"/>
      <c r="S19" s="22">
        <f t="shared" si="3"/>
        <v>3</v>
      </c>
      <c r="T19" s="23">
        <f t="shared" si="4"/>
        <v>3</v>
      </c>
      <c r="U19" s="24">
        <f t="shared" si="5"/>
        <v>16</v>
      </c>
      <c r="V19" s="24">
        <f t="shared" si="6"/>
        <v>25</v>
      </c>
      <c r="W19" s="24">
        <f t="shared" si="7"/>
        <v>21.33</v>
      </c>
      <c r="X19" s="24">
        <f t="shared" si="8"/>
        <v>23</v>
      </c>
      <c r="Y19" s="25">
        <f t="shared" si="9"/>
        <v>4.725815626252612</v>
      </c>
      <c r="Z19" s="26">
        <f t="shared" si="10"/>
        <v>0.22155722579712203</v>
      </c>
      <c r="AA19" s="21"/>
      <c r="AB19" s="27"/>
      <c r="AC19" s="28"/>
      <c r="AD19" s="29"/>
      <c r="AE19" s="30"/>
    </row>
    <row r="20" spans="1:31" ht="15" customHeight="1" thickBot="1">
      <c r="A20" s="75" t="s">
        <v>22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6"/>
      <c r="P20" s="57">
        <f>IF(SUM(P4:P19)=0,"",SUM(P4:P19))</f>
        <v>27136.34</v>
      </c>
      <c r="Q20" s="30"/>
      <c r="R20" s="21"/>
      <c r="AA20" s="21"/>
      <c r="AB20" s="21"/>
      <c r="AC20" s="21"/>
      <c r="AD20" s="21"/>
      <c r="AE20" s="21"/>
    </row>
    <row r="22" spans="1:30" ht="22.5" customHeight="1">
      <c r="A22" s="58" t="s">
        <v>23</v>
      </c>
      <c r="B22" s="59"/>
      <c r="C22" s="60"/>
      <c r="D22" s="60"/>
      <c r="E22" s="59"/>
      <c r="F22" s="59"/>
      <c r="G22" s="59"/>
      <c r="H22" s="59"/>
      <c r="I22" s="59"/>
      <c r="J22" s="59"/>
      <c r="K22" s="59"/>
      <c r="L22" s="59"/>
      <c r="M22" s="59"/>
      <c r="N22" s="61"/>
      <c r="O22" s="61"/>
      <c r="P22" s="61"/>
      <c r="Q22" s="61"/>
      <c r="R22" s="61"/>
      <c r="S22" s="62"/>
      <c r="T22" s="62"/>
      <c r="U22" s="62"/>
      <c r="V22" s="62"/>
      <c r="W22" s="62"/>
      <c r="X22" s="62"/>
      <c r="Y22" s="62"/>
      <c r="Z22" s="62"/>
      <c r="AA22" s="61"/>
      <c r="AB22" s="61"/>
      <c r="AC22" s="61"/>
      <c r="AD22" s="61"/>
    </row>
    <row r="23" spans="1:30" ht="31.5" customHeight="1">
      <c r="A23" s="76" t="s">
        <v>24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</sheetData>
  <sheetProtection selectLockedCells="1" selectUnlockedCells="1"/>
  <mergeCells count="6">
    <mergeCell ref="A1:Z1"/>
    <mergeCell ref="A2:Q2"/>
    <mergeCell ref="S2:Z2"/>
    <mergeCell ref="AB2:AD2"/>
    <mergeCell ref="A20:N20"/>
    <mergeCell ref="A23:S23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7" t="s">
        <v>2</v>
      </c>
      <c r="T6" s="77"/>
      <c r="U6" s="77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PREÇO 1                      Marco Placas</v>
      </c>
      <c r="F7" s="64" t="str">
        <f>PREENCHER!F3</f>
        <v>PREÇO 2                     Milenium Inox</v>
      </c>
      <c r="G7" s="64" t="str">
        <f>PREENCHER!G3</f>
        <v>PREÇO 3                            DW Placas</v>
      </c>
      <c r="H7" s="64" t="str">
        <f>PREENCHER!H3</f>
        <v>PREÇO 4                         </v>
      </c>
      <c r="I7" s="64" t="str">
        <f>PREENCHER!I3</f>
        <v>PREÇO 5                                  </v>
      </c>
      <c r="J7" s="64" t="str">
        <f>PREENCHER!J3</f>
        <v>PREÇO 6                                         </v>
      </c>
      <c r="K7" s="64" t="str">
        <f>PREENCHER!K3</f>
        <v>PREÇO 7</v>
      </c>
      <c r="L7" s="64" t="str">
        <f>PREENCHER!L3</f>
        <v>PREÇO 8</v>
      </c>
      <c r="M7" s="64" t="str">
        <f>PREENCHER!M3</f>
        <v>PREÇO 9</v>
      </c>
      <c r="N7" s="64" t="str">
        <f>PREENCHER!N3</f>
        <v>PREÇO 10</v>
      </c>
      <c r="O7" s="64" t="e">
        <f>PREENCHER!#REF!</f>
        <v>#REF!</v>
      </c>
      <c r="P7" s="64" t="str">
        <f>PREENCHER!P3</f>
        <v>TOTAL</v>
      </c>
      <c r="Q7" s="64" t="str">
        <f>PREENCHER!Q3</f>
        <v>OBSERVAÇÃO</v>
      </c>
      <c r="S7" s="64" t="s">
        <v>19</v>
      </c>
      <c r="T7" s="64" t="s">
        <v>20</v>
      </c>
      <c r="U7" s="6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65">
        <f t="shared" si="0"/>
      </c>
      <c r="P9" s="65">
        <f t="shared" si="1"/>
      </c>
      <c r="Q9" s="66"/>
      <c r="R9" s="30"/>
      <c r="S9" s="44">
        <f t="shared" si="2"/>
      </c>
      <c r="T9" s="44">
        <f t="shared" si="3"/>
      </c>
      <c r="U9" s="6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Modelo placa PIB</v>
      </c>
      <c r="C10" s="32" t="str">
        <f>IF(PREENCHER!C5="","",PREENCHER!C5)</f>
        <v>unid.</v>
      </c>
      <c r="D10" s="32">
        <f>IF(PREENCHER!D5="","",PREENCHER!D5)</f>
        <v>150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65">
        <f t="shared" si="0"/>
      </c>
      <c r="P10" s="65">
        <f t="shared" si="1"/>
      </c>
      <c r="Q10" s="66"/>
      <c r="R10" s="30"/>
      <c r="S10" s="44">
        <f t="shared" si="2"/>
      </c>
      <c r="T10" s="44">
        <f t="shared" si="3"/>
      </c>
      <c r="U10" s="67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Modelo placa PIC</v>
      </c>
      <c r="C11" s="32" t="str">
        <f>IF(PREENCHER!C6="","",PREENCHER!C6)</f>
        <v>unid.</v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>
        <f>IF(PREENCHER!H6="","",IF(COUNTIF(PREENCHER!#REF!,PREENCHER!H6)=0,CONCATENATE(PREENCHER!#REF!,#REF!),PREENCHER!H6))</f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65">
        <f t="shared" si="0"/>
      </c>
      <c r="P11" s="65">
        <f t="shared" si="1"/>
      </c>
      <c r="Q11" s="66"/>
      <c r="R11" s="30"/>
      <c r="S11" s="44">
        <f t="shared" si="2"/>
      </c>
      <c r="T11" s="44">
        <f t="shared" si="3"/>
      </c>
      <c r="U11" s="67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Modelo placa PID</v>
      </c>
      <c r="C12" s="32" t="str">
        <f>IF(PREENCHER!C7="","",PREENCHER!C7)</f>
        <v>unid.</v>
      </c>
      <c r="D12" s="32">
        <f>IF(PREENCHER!D7="","",PREENCHER!D7)</f>
        <v>80</v>
      </c>
      <c r="E12" s="33" t="e">
        <f>IF(PREENCHER!E7="","",IF(COUNTIF(PREENCHER!#REF!,PREENCHER!E7)=0,CONCATENATE(PREENCHER!#REF!,#REF!),PREENCHER!E7))</f>
        <v>#REF!</v>
      </c>
      <c r="F12" s="33" t="e">
        <f>IF(PREENCHER!F7="","",IF(COUNTIF(PREENCHER!#REF!,PREENCHER!F7)=0,CONCATENATE(PREENCHER!#REF!,#REF!),PREENCHER!F7))</f>
        <v>#REF!</v>
      </c>
      <c r="G12" s="33" t="e">
        <f>IF(PREENCHER!G7="","",IF(COUNTIF(PREENCHER!#REF!,PREENCHER!G7)=0,CONCATENATE(PREENCHER!#REF!,#REF!),PREENCHER!G7))</f>
        <v>#REF!</v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>
        <f>IF(PREENCHER!K7="","",IF(COUNTIF(PREENCHER!#REF!,PREENCHER!K7)=0,CONCATENATE(PREENCHER!#REF!,#REF!),PREENCHER!K7))</f>
      </c>
      <c r="L12" s="33">
        <f>IF(PREENCHER!L7="","",IF(COUNTIF(PREENCHER!#REF!,PREENCHER!L7)=0,CONCATENATE(PREENCHER!#REF!,#REF!),PREENCHER!L7))</f>
      </c>
      <c r="M12" s="33">
        <f>IF(PREENCHER!M7="","",IF(COUNTIF(PREENCHER!#REF!,PREENCHER!M7)=0,CONCATENATE(PREENCHER!#REF!,#REF!),PREENCHER!M7))</f>
      </c>
      <c r="N12" s="33">
        <f>IF(PREENCHER!N7="","",IF(COUNTIF(PREENCHER!#REF!,PREENCHER!N7)=0,CONCATENATE(PREENCHER!#REF!,#REF!),PREENCHER!N7))</f>
      </c>
      <c r="O12" s="65">
        <f t="shared" si="0"/>
      </c>
      <c r="P12" s="65">
        <f t="shared" si="1"/>
      </c>
      <c r="Q12" s="66"/>
      <c r="R12" s="30"/>
      <c r="S12" s="44">
        <f t="shared" si="2"/>
      </c>
      <c r="T12" s="44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Modelo placa PIA1</v>
      </c>
      <c r="C13" s="32" t="str">
        <f>IF(PREENCHER!C8="","",PREENCHER!C8)</f>
        <v>unid.</v>
      </c>
      <c r="D13" s="32">
        <f>IF(PREENCHER!D8="","",PREENCHER!D8)</f>
        <v>70</v>
      </c>
      <c r="E13" s="33" t="e">
        <f>IF(PREENCHER!E8="","",IF(COUNTIF(PREENCHER!#REF!,PREENCHER!E8)=0,CONCATENATE(PREENCHER!#REF!,#REF!),PREENCHER!E8))</f>
        <v>#REF!</v>
      </c>
      <c r="F13" s="33" t="e">
        <f>IF(PREENCHER!F8="","",IF(COUNTIF(PREENCHER!#REF!,PREENCHER!F8)=0,CONCATENATE(PREENCHER!#REF!,#REF!),PREENCHER!F8))</f>
        <v>#REF!</v>
      </c>
      <c r="G13" s="33" t="e">
        <f>IF(PREENCHER!G8="","",IF(COUNTIF(PREENCHER!#REF!,PREENCHER!G8)=0,CONCATENATE(PREENCHER!#REF!,#REF!),PREENCHER!G8))</f>
        <v>#REF!</v>
      </c>
      <c r="H13" s="33">
        <f>IF(PREENCHER!H8="","",IF(COUNTIF(PREENCHER!#REF!,PREENCHER!H8)=0,CONCATENATE(PREENCHER!#REF!,#REF!),PREENCHER!H8))</f>
      </c>
      <c r="I13" s="33">
        <f>IF(PREENCHER!I8="","",IF(COUNTIF(PREENCHER!#REF!,PREENCHER!I8)=0,CONCATENATE(PREENCHER!#REF!,#REF!),PREENCHER!I8))</f>
      </c>
      <c r="J13" s="33">
        <f>IF(PREENCHER!J8="","",IF(COUNTIF(PREENCHER!#REF!,PREENCHER!J8)=0,CONCATENATE(PREENCHER!#REF!,#REF!),PREENCHER!J8))</f>
      </c>
      <c r="K13" s="33">
        <f>IF(PREENCHER!K8="","",IF(COUNTIF(PREENCHER!#REF!,PREENCHER!K8)=0,CONCATENATE(PREENCHER!#REF!,#REF!),PREENCHER!K8))</f>
      </c>
      <c r="L13" s="33">
        <f>IF(PREENCHER!L8="","",IF(COUNTIF(PREENCHER!#REF!,PREENCHER!L8)=0,CONCATENATE(PREENCHER!#REF!,#REF!),PREENCHER!L8))</f>
      </c>
      <c r="M13" s="33">
        <f>IF(PREENCHER!M8="","",IF(COUNTIF(PREENCHER!#REF!,PREENCHER!M8)=0,CONCATENATE(PREENCHER!#REF!,#REF!),PREENCHER!M8))</f>
      </c>
      <c r="N13" s="33">
        <f>IF(PREENCHER!N8="","",IF(COUNTIF(PREENCHER!#REF!,PREENCHER!N8)=0,CONCATENATE(PREENCHER!#REF!,#REF!),PREENCHER!N8))</f>
      </c>
      <c r="O13" s="65">
        <f t="shared" si="0"/>
      </c>
      <c r="P13" s="65">
        <f t="shared" si="1"/>
      </c>
      <c r="Q13" s="66"/>
      <c r="R13" s="30"/>
      <c r="S13" s="44">
        <f t="shared" si="2"/>
      </c>
      <c r="T13" s="44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Modelo placa PIND</v>
      </c>
      <c r="C14" s="32" t="str">
        <f>IF(PREENCHER!C9="","",PREENCHER!C9)</f>
        <v>unid.</v>
      </c>
      <c r="D14" s="32">
        <f>IF(PREENCHER!D9="","",PREENCHER!D9)</f>
        <v>90</v>
      </c>
      <c r="E14" s="33" t="e">
        <f>IF(PREENCHER!E9="","",IF(COUNTIF(PREENCHER!#REF!,PREENCHER!E9)=0,CONCATENATE(PREENCHER!#REF!,#REF!),PREENCHER!E9))</f>
        <v>#REF!</v>
      </c>
      <c r="F14" s="33" t="e">
        <f>IF(PREENCHER!F9="","",IF(COUNTIF(PREENCHER!#REF!,PREENCHER!F9)=0,CONCATENATE(PREENCHER!#REF!,#REF!),PREENCHER!F9))</f>
        <v>#REF!</v>
      </c>
      <c r="G14" s="33" t="e">
        <f>IF(PREENCHER!G9="","",IF(COUNTIF(PREENCHER!#REF!,PREENCHER!G9)=0,CONCATENATE(PREENCHER!#REF!,#REF!),PREENCHER!G9))</f>
        <v>#REF!</v>
      </c>
      <c r="H14" s="33">
        <f>IF(PREENCHER!H9="","",IF(COUNTIF(PREENCHER!#REF!,PREENCHER!H9)=0,CONCATENATE(PREENCHER!#REF!,#REF!),PREENCHER!H9))</f>
      </c>
      <c r="I14" s="33">
        <f>IF(PREENCHER!I9="","",IF(COUNTIF(PREENCHER!#REF!,PREENCHER!I9)=0,CONCATENATE(PREENCHER!#REF!,#REF!),PREENCHER!I9))</f>
      </c>
      <c r="J14" s="33">
        <f>IF(PREENCHER!J9="","",IF(COUNTIF(PREENCHER!#REF!,PREENCHER!J9)=0,CONCATENATE(PREENCHER!#REF!,#REF!),PREENCHER!J9))</f>
      </c>
      <c r="K14" s="33">
        <f>IF(PREENCHER!K9="","",IF(COUNTIF(PREENCHER!#REF!,PREENCHER!K9)=0,CONCATENATE(PREENCHER!#REF!,#REF!),PREENCHER!K9))</f>
      </c>
      <c r="L14" s="33">
        <f>IF(PREENCHER!L9="","",IF(COUNTIF(PREENCHER!#REF!,PREENCHER!L9)=0,CONCATENATE(PREENCHER!#REF!,#REF!),PREENCHER!L9))</f>
      </c>
      <c r="M14" s="33">
        <f>IF(PREENCHER!M9="","",IF(COUNTIF(PREENCHER!#REF!,PREENCHER!M9)=0,CONCATENATE(PREENCHER!#REF!,#REF!),PREENCHER!M9))</f>
      </c>
      <c r="N14" s="33">
        <f>IF(PREENCHER!N9="","",IF(COUNTIF(PREENCHER!#REF!,PREENCHER!N9)=0,CONCATENATE(PREENCHER!#REF!,#REF!),PREENCHER!N9))</f>
      </c>
      <c r="O14" s="65">
        <f t="shared" si="0"/>
      </c>
      <c r="P14" s="65">
        <f t="shared" si="1"/>
      </c>
      <c r="Q14" s="66"/>
      <c r="R14" s="30"/>
      <c r="S14" s="44">
        <f t="shared" si="2"/>
      </c>
      <c r="T14" s="44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Modelo placa PAND</v>
      </c>
      <c r="C15" s="32" t="str">
        <f>IF(PREENCHER!C10="","",PREENCHER!C10)</f>
        <v>unid.</v>
      </c>
      <c r="D15" s="32">
        <f>IF(PREENCHER!D10="","",PREENCHER!D10)</f>
        <v>90</v>
      </c>
      <c r="E15" s="33" t="e">
        <f>IF(PREENCHER!E10="","",IF(COUNTIF(PREENCHER!#REF!,PREENCHER!E10)=0,CONCATENATE(PREENCHER!#REF!,#REF!),PREENCHER!E10))</f>
        <v>#REF!</v>
      </c>
      <c r="F15" s="33" t="e">
        <f>IF(PREENCHER!F10="","",IF(COUNTIF(PREENCHER!#REF!,PREENCHER!F10)=0,CONCATENATE(PREENCHER!#REF!,#REF!),PREENCHER!F10))</f>
        <v>#REF!</v>
      </c>
      <c r="G15" s="33" t="e">
        <f>IF(PREENCHER!G10="","",IF(COUNTIF(PREENCHER!#REF!,PREENCHER!G10)=0,CONCATENATE(PREENCHER!#REF!,#REF!),PREENCHER!G10))</f>
        <v>#REF!</v>
      </c>
      <c r="H15" s="33">
        <f>IF(PREENCHER!H10="","",IF(COUNTIF(PREENCHER!#REF!,PREENCHER!H10)=0,CONCATENATE(PREENCHER!#REF!,#REF!),PREENCHER!H10))</f>
      </c>
      <c r="I15" s="33">
        <f>IF(PREENCHER!I10="","",IF(COUNTIF(PREENCHER!#REF!,PREENCHER!I10)=0,CONCATENATE(PREENCHER!#REF!,#REF!),PREENCHER!I10))</f>
      </c>
      <c r="J15" s="33">
        <f>IF(PREENCHER!J10="","",IF(COUNTIF(PREENCHER!#REF!,PREENCHER!J10)=0,CONCATENATE(PREENCHER!#REF!,#REF!),PREENCHER!J10))</f>
      </c>
      <c r="K15" s="33">
        <f>IF(PREENCHER!K10="","",IF(COUNTIF(PREENCHER!#REF!,PREENCHER!K10)=0,CONCATENATE(PREENCHER!#REF!,#REF!),PREENCHER!K10))</f>
      </c>
      <c r="L15" s="33">
        <f>IF(PREENCHER!L10="","",IF(COUNTIF(PREENCHER!#REF!,PREENCHER!L10)=0,CONCATENATE(PREENCHER!#REF!,#REF!),PREENCHER!L10))</f>
      </c>
      <c r="M15" s="33">
        <f>IF(PREENCHER!M10="","",IF(COUNTIF(PREENCHER!#REF!,PREENCHER!M10)=0,CONCATENATE(PREENCHER!#REF!,#REF!),PREENCHER!M10))</f>
      </c>
      <c r="N15" s="33">
        <f>IF(PREENCHER!N10="","",IF(COUNTIF(PREENCHER!#REF!,PREENCHER!N10)=0,CONCATENATE(PREENCHER!#REF!,#REF!),PREENCHER!N10))</f>
      </c>
      <c r="O15" s="65">
        <f t="shared" si="0"/>
      </c>
      <c r="P15" s="65">
        <f t="shared" si="1"/>
      </c>
      <c r="Q15" s="66"/>
      <c r="R15" s="30"/>
      <c r="S15" s="44">
        <f t="shared" si="2"/>
      </c>
      <c r="T15" s="44">
        <f t="shared" si="3"/>
      </c>
      <c r="U15" s="6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30"/>
      <c r="S16" s="44">
        <f t="shared" si="2"/>
      </c>
      <c r="T16" s="44">
        <f t="shared" si="3"/>
      </c>
      <c r="U16" s="6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30"/>
      <c r="S17" s="44">
        <f t="shared" si="2"/>
      </c>
      <c r="T17" s="44">
        <f t="shared" si="3"/>
      </c>
      <c r="U17" s="6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30"/>
      <c r="S18" s="44">
        <f t="shared" si="2"/>
      </c>
      <c r="T18" s="44">
        <f t="shared" si="3"/>
      </c>
      <c r="U18" s="6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30"/>
      <c r="S19" s="44">
        <f t="shared" si="2"/>
      </c>
      <c r="T19" s="44">
        <f t="shared" si="3"/>
      </c>
      <c r="U19" s="6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30"/>
      <c r="S20" s="44">
        <f t="shared" si="2"/>
      </c>
      <c r="T20" s="44">
        <f t="shared" si="3"/>
      </c>
      <c r="U20" s="6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30"/>
      <c r="S21" s="44">
        <f t="shared" si="2"/>
      </c>
      <c r="T21" s="44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30"/>
      <c r="S22" s="44">
        <f t="shared" si="2"/>
      </c>
      <c r="T22" s="44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30"/>
      <c r="S23" s="44">
        <f t="shared" si="2"/>
      </c>
      <c r="T23" s="44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30"/>
      <c r="S24" s="44">
        <f t="shared" si="2"/>
      </c>
      <c r="T24" s="44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30"/>
      <c r="S25" s="44">
        <f t="shared" si="2"/>
      </c>
      <c r="T25" s="44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30"/>
      <c r="S26" s="44">
        <f t="shared" si="2"/>
      </c>
      <c r="T26" s="44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30"/>
      <c r="S27" s="44">
        <f t="shared" si="2"/>
      </c>
      <c r="T27" s="44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30"/>
      <c r="S28" s="44">
        <f t="shared" si="2"/>
      </c>
      <c r="T28" s="44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30"/>
      <c r="S29" s="44">
        <f t="shared" si="2"/>
      </c>
      <c r="T29" s="44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30"/>
      <c r="S30" s="44">
        <f t="shared" si="2"/>
      </c>
      <c r="T30" s="44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30"/>
      <c r="S31" s="44">
        <f t="shared" si="2"/>
      </c>
      <c r="T31" s="44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30"/>
      <c r="S32" s="44">
        <f t="shared" si="2"/>
      </c>
      <c r="T32" s="44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30"/>
      <c r="S33" s="44">
        <f t="shared" si="2"/>
      </c>
      <c r="T33" s="44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30"/>
      <c r="S34" s="44">
        <f t="shared" si="2"/>
      </c>
      <c r="T34" s="44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30"/>
      <c r="S35" s="44">
        <f t="shared" si="2"/>
      </c>
      <c r="T35" s="44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30"/>
      <c r="S36" s="44">
        <f t="shared" si="2"/>
      </c>
      <c r="T36" s="44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30"/>
      <c r="S37" s="44">
        <f t="shared" si="2"/>
      </c>
      <c r="T37" s="44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30"/>
      <c r="S38" s="44">
        <f t="shared" si="2"/>
      </c>
      <c r="T38" s="44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30"/>
      <c r="S39" s="44">
        <f t="shared" si="2"/>
      </c>
      <c r="T39" s="44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30"/>
      <c r="S40" s="44">
        <f t="shared" si="2"/>
      </c>
      <c r="T40" s="44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30"/>
      <c r="S41" s="44">
        <f t="shared" si="2"/>
      </c>
      <c r="T41" s="44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30"/>
      <c r="S42" s="44">
        <f t="shared" si="2"/>
      </c>
      <c r="T42" s="44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30"/>
      <c r="S43" s="44">
        <f t="shared" si="2"/>
      </c>
      <c r="T43" s="44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30"/>
      <c r="S44" s="44">
        <f t="shared" si="2"/>
      </c>
      <c r="T44" s="44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30"/>
      <c r="S45" s="44">
        <f t="shared" si="2"/>
      </c>
      <c r="T45" s="44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30"/>
      <c r="S46" s="44">
        <f t="shared" si="2"/>
      </c>
      <c r="T46" s="44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30"/>
      <c r="S47" s="44">
        <f t="shared" si="2"/>
      </c>
      <c r="T47" s="44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30"/>
      <c r="S48" s="44">
        <f t="shared" si="2"/>
      </c>
      <c r="T48" s="44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30"/>
      <c r="S49" s="44">
        <f t="shared" si="2"/>
      </c>
      <c r="T49" s="44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30"/>
      <c r="S50" s="44">
        <f t="shared" si="2"/>
      </c>
      <c r="T50" s="44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30"/>
      <c r="S51" s="44">
        <f t="shared" si="2"/>
      </c>
      <c r="T51" s="44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30"/>
      <c r="S52" s="44">
        <f t="shared" si="2"/>
      </c>
      <c r="T52" s="44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30"/>
      <c r="S53" s="44">
        <f t="shared" si="2"/>
      </c>
      <c r="T53" s="44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30"/>
      <c r="S54" s="44">
        <f t="shared" si="2"/>
      </c>
      <c r="T54" s="44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30"/>
      <c r="S55" s="44">
        <f t="shared" si="2"/>
      </c>
      <c r="T55" s="44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30"/>
      <c r="S56" s="44">
        <f t="shared" si="2"/>
      </c>
      <c r="T56" s="44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30"/>
      <c r="S57" s="44">
        <f t="shared" si="2"/>
      </c>
      <c r="T57" s="44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30"/>
      <c r="S58" s="44">
        <f t="shared" si="2"/>
      </c>
      <c r="T58" s="44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30"/>
      <c r="S59" s="44">
        <f t="shared" si="2"/>
      </c>
      <c r="T59" s="44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30"/>
      <c r="S60" s="44">
        <f t="shared" si="2"/>
      </c>
      <c r="T60" s="44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30"/>
      <c r="S61" s="44">
        <f t="shared" si="2"/>
      </c>
      <c r="T61" s="44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30"/>
      <c r="S62" s="44">
        <f t="shared" si="2"/>
      </c>
      <c r="T62" s="44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30"/>
      <c r="S63" s="44">
        <f t="shared" si="2"/>
      </c>
      <c r="T63" s="44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30"/>
      <c r="S64" s="44">
        <f t="shared" si="2"/>
      </c>
      <c r="T64" s="44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30"/>
      <c r="S65" s="44">
        <f t="shared" si="2"/>
      </c>
      <c r="T65" s="44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30"/>
      <c r="S66" s="44">
        <f t="shared" si="2"/>
      </c>
      <c r="T66" s="44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30"/>
      <c r="S67" s="44">
        <f t="shared" si="2"/>
      </c>
      <c r="T67" s="44">
        <f t="shared" si="3"/>
      </c>
      <c r="U67" s="67">
        <f t="shared" si="4"/>
      </c>
    </row>
    <row r="68" spans="1:21" ht="15" customHeight="1">
      <c r="A68" s="78" t="s">
        <v>22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6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7" t="s">
        <v>2</v>
      </c>
      <c r="T6" s="77"/>
      <c r="U6" s="77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PREÇO 1                      Marco Placas</v>
      </c>
      <c r="F7" s="64" t="str">
        <f>PREENCHER!F3</f>
        <v>PREÇO 2                     Milenium Inox</v>
      </c>
      <c r="G7" s="64" t="str">
        <f>PREENCHER!G3</f>
        <v>PREÇO 3                            DW Placas</v>
      </c>
      <c r="H7" s="64" t="str">
        <f>PREENCHER!H3</f>
        <v>PREÇO 4                         </v>
      </c>
      <c r="I7" s="64" t="str">
        <f>PREENCHER!I3</f>
        <v>PREÇO 5                                  </v>
      </c>
      <c r="J7" s="64" t="str">
        <f>PREENCHER!J3</f>
        <v>PREÇO 6                                         </v>
      </c>
      <c r="K7" s="64" t="str">
        <f>PREENCHER!K3</f>
        <v>PREÇO 7</v>
      </c>
      <c r="L7" s="64" t="str">
        <f>PREENCHER!L3</f>
        <v>PREÇO 8</v>
      </c>
      <c r="M7" s="64" t="str">
        <f>PREENCHER!M3</f>
        <v>PREÇO 9</v>
      </c>
      <c r="N7" s="64" t="str">
        <f>PREENCHER!N3</f>
        <v>PREÇO 10</v>
      </c>
      <c r="O7" s="64" t="e">
        <f>PREENCHER!#REF!</f>
        <v>#REF!</v>
      </c>
      <c r="P7" s="64" t="str">
        <f>PREENCHER!P3</f>
        <v>TOTAL</v>
      </c>
      <c r="Q7" s="64" t="str">
        <f>PREENCHER!Q3</f>
        <v>OBSERVAÇÃO</v>
      </c>
      <c r="S7" s="64" t="s">
        <v>19</v>
      </c>
      <c r="T7" s="64" t="s">
        <v>20</v>
      </c>
      <c r="U7" s="6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65">
        <f t="shared" si="0"/>
      </c>
      <c r="P9" s="65">
        <f t="shared" si="1"/>
      </c>
      <c r="Q9" s="66"/>
      <c r="R9" s="30"/>
      <c r="S9" s="44">
        <f t="shared" si="2"/>
      </c>
      <c r="T9" s="44">
        <f t="shared" si="3"/>
      </c>
      <c r="U9" s="6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Modelo placa PIB</v>
      </c>
      <c r="C10" s="32" t="str">
        <f>IF(PREENCHER!C5="","",PREENCHER!C5)</f>
        <v>unid.</v>
      </c>
      <c r="D10" s="32">
        <f>IF(PREENCHER!D5="","",PREENCHER!D5)</f>
        <v>150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65">
        <f t="shared" si="0"/>
      </c>
      <c r="P10" s="65">
        <f t="shared" si="1"/>
      </c>
      <c r="Q10" s="66"/>
      <c r="R10" s="30"/>
      <c r="S10" s="44">
        <f t="shared" si="2"/>
      </c>
      <c r="T10" s="44">
        <f t="shared" si="3"/>
      </c>
      <c r="U10" s="67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Modelo placa PIC</v>
      </c>
      <c r="C11" s="32" t="str">
        <f>IF(PREENCHER!C6="","",PREENCHER!C6)</f>
        <v>unid.</v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>
        <f>IF(PREENCHER!H6="","",IF(COUNTIF(PREENCHER!#REF!,PREENCHER!H6)=0,CONCATENATE(PREENCHER!#REF!,#REF!),PREENCHER!H6))</f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65">
        <f t="shared" si="0"/>
      </c>
      <c r="P11" s="65">
        <f t="shared" si="1"/>
      </c>
      <c r="Q11" s="66"/>
      <c r="R11" s="30"/>
      <c r="S11" s="44">
        <f t="shared" si="2"/>
      </c>
      <c r="T11" s="44">
        <f t="shared" si="3"/>
      </c>
      <c r="U11" s="67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Modelo placa PID</v>
      </c>
      <c r="C12" s="32" t="str">
        <f>IF(PREENCHER!C7="","",PREENCHER!C7)</f>
        <v>unid.</v>
      </c>
      <c r="D12" s="32">
        <f>IF(PREENCHER!D7="","",PREENCHER!D7)</f>
        <v>80</v>
      </c>
      <c r="E12" s="33" t="e">
        <f>IF(PREENCHER!E7="","",IF(COUNTIF(PREENCHER!#REF!,PREENCHER!E7)=0,CONCATENATE(PREENCHER!#REF!,#REF!),PREENCHER!E7))</f>
        <v>#REF!</v>
      </c>
      <c r="F12" s="33" t="e">
        <f>IF(PREENCHER!F7="","",IF(COUNTIF(PREENCHER!#REF!,PREENCHER!F7)=0,CONCATENATE(PREENCHER!#REF!,#REF!),PREENCHER!F7))</f>
        <v>#REF!</v>
      </c>
      <c r="G12" s="33" t="e">
        <f>IF(PREENCHER!G7="","",IF(COUNTIF(PREENCHER!#REF!,PREENCHER!G7)=0,CONCATENATE(PREENCHER!#REF!,#REF!),PREENCHER!G7))</f>
        <v>#REF!</v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>
        <f>IF(PREENCHER!K7="","",IF(COUNTIF(PREENCHER!#REF!,PREENCHER!K7)=0,CONCATENATE(PREENCHER!#REF!,#REF!),PREENCHER!K7))</f>
      </c>
      <c r="L12" s="33">
        <f>IF(PREENCHER!L7="","",IF(COUNTIF(PREENCHER!#REF!,PREENCHER!L7)=0,CONCATENATE(PREENCHER!#REF!,#REF!),PREENCHER!L7))</f>
      </c>
      <c r="M12" s="33">
        <f>IF(PREENCHER!M7="","",IF(COUNTIF(PREENCHER!#REF!,PREENCHER!M7)=0,CONCATENATE(PREENCHER!#REF!,#REF!),PREENCHER!M7))</f>
      </c>
      <c r="N12" s="33">
        <f>IF(PREENCHER!N7="","",IF(COUNTIF(PREENCHER!#REF!,PREENCHER!N7)=0,CONCATENATE(PREENCHER!#REF!,#REF!),PREENCHER!N7))</f>
      </c>
      <c r="O12" s="65">
        <f t="shared" si="0"/>
      </c>
      <c r="P12" s="65">
        <f t="shared" si="1"/>
      </c>
      <c r="Q12" s="66"/>
      <c r="R12" s="30"/>
      <c r="S12" s="44">
        <f t="shared" si="2"/>
      </c>
      <c r="T12" s="44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Modelo placa PIA1</v>
      </c>
      <c r="C13" s="32" t="str">
        <f>IF(PREENCHER!C8="","",PREENCHER!C8)</f>
        <v>unid.</v>
      </c>
      <c r="D13" s="32">
        <f>IF(PREENCHER!D8="","",PREENCHER!D8)</f>
        <v>70</v>
      </c>
      <c r="E13" s="33" t="e">
        <f>IF(PREENCHER!E8="","",IF(COUNTIF(PREENCHER!#REF!,PREENCHER!E8)=0,CONCATENATE(PREENCHER!#REF!,#REF!),PREENCHER!E8))</f>
        <v>#REF!</v>
      </c>
      <c r="F13" s="33" t="e">
        <f>IF(PREENCHER!F8="","",IF(COUNTIF(PREENCHER!#REF!,PREENCHER!F8)=0,CONCATENATE(PREENCHER!#REF!,#REF!),PREENCHER!F8))</f>
        <v>#REF!</v>
      </c>
      <c r="G13" s="33" t="e">
        <f>IF(PREENCHER!G8="","",IF(COUNTIF(PREENCHER!#REF!,PREENCHER!G8)=0,CONCATENATE(PREENCHER!#REF!,#REF!),PREENCHER!G8))</f>
        <v>#REF!</v>
      </c>
      <c r="H13" s="33">
        <f>IF(PREENCHER!H8="","",IF(COUNTIF(PREENCHER!#REF!,PREENCHER!H8)=0,CONCATENATE(PREENCHER!#REF!,#REF!),PREENCHER!H8))</f>
      </c>
      <c r="I13" s="33">
        <f>IF(PREENCHER!I8="","",IF(COUNTIF(PREENCHER!#REF!,PREENCHER!I8)=0,CONCATENATE(PREENCHER!#REF!,#REF!),PREENCHER!I8))</f>
      </c>
      <c r="J13" s="33">
        <f>IF(PREENCHER!J8="","",IF(COUNTIF(PREENCHER!#REF!,PREENCHER!J8)=0,CONCATENATE(PREENCHER!#REF!,#REF!),PREENCHER!J8))</f>
      </c>
      <c r="K13" s="33">
        <f>IF(PREENCHER!K8="","",IF(COUNTIF(PREENCHER!#REF!,PREENCHER!K8)=0,CONCATENATE(PREENCHER!#REF!,#REF!),PREENCHER!K8))</f>
      </c>
      <c r="L13" s="33">
        <f>IF(PREENCHER!L8="","",IF(COUNTIF(PREENCHER!#REF!,PREENCHER!L8)=0,CONCATENATE(PREENCHER!#REF!,#REF!),PREENCHER!L8))</f>
      </c>
      <c r="M13" s="33">
        <f>IF(PREENCHER!M8="","",IF(COUNTIF(PREENCHER!#REF!,PREENCHER!M8)=0,CONCATENATE(PREENCHER!#REF!,#REF!),PREENCHER!M8))</f>
      </c>
      <c r="N13" s="33">
        <f>IF(PREENCHER!N8="","",IF(COUNTIF(PREENCHER!#REF!,PREENCHER!N8)=0,CONCATENATE(PREENCHER!#REF!,#REF!),PREENCHER!N8))</f>
      </c>
      <c r="O13" s="65">
        <f t="shared" si="0"/>
      </c>
      <c r="P13" s="65">
        <f t="shared" si="1"/>
      </c>
      <c r="Q13" s="66"/>
      <c r="R13" s="30"/>
      <c r="S13" s="44">
        <f t="shared" si="2"/>
      </c>
      <c r="T13" s="44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Modelo placa PIND</v>
      </c>
      <c r="C14" s="32" t="str">
        <f>IF(PREENCHER!C9="","",PREENCHER!C9)</f>
        <v>unid.</v>
      </c>
      <c r="D14" s="32">
        <f>IF(PREENCHER!D9="","",PREENCHER!D9)</f>
        <v>90</v>
      </c>
      <c r="E14" s="33" t="e">
        <f>IF(PREENCHER!E9="","",IF(COUNTIF(PREENCHER!#REF!,PREENCHER!E9)=0,CONCATENATE(PREENCHER!#REF!,#REF!),PREENCHER!E9))</f>
        <v>#REF!</v>
      </c>
      <c r="F14" s="33" t="e">
        <f>IF(PREENCHER!F9="","",IF(COUNTIF(PREENCHER!#REF!,PREENCHER!F9)=0,CONCATENATE(PREENCHER!#REF!,#REF!),PREENCHER!F9))</f>
        <v>#REF!</v>
      </c>
      <c r="G14" s="33" t="e">
        <f>IF(PREENCHER!G9="","",IF(COUNTIF(PREENCHER!#REF!,PREENCHER!G9)=0,CONCATENATE(PREENCHER!#REF!,#REF!),PREENCHER!G9))</f>
        <v>#REF!</v>
      </c>
      <c r="H14" s="33">
        <f>IF(PREENCHER!H9="","",IF(COUNTIF(PREENCHER!#REF!,PREENCHER!H9)=0,CONCATENATE(PREENCHER!#REF!,#REF!),PREENCHER!H9))</f>
      </c>
      <c r="I14" s="33">
        <f>IF(PREENCHER!I9="","",IF(COUNTIF(PREENCHER!#REF!,PREENCHER!I9)=0,CONCATENATE(PREENCHER!#REF!,#REF!),PREENCHER!I9))</f>
      </c>
      <c r="J14" s="33">
        <f>IF(PREENCHER!J9="","",IF(COUNTIF(PREENCHER!#REF!,PREENCHER!J9)=0,CONCATENATE(PREENCHER!#REF!,#REF!),PREENCHER!J9))</f>
      </c>
      <c r="K14" s="33">
        <f>IF(PREENCHER!K9="","",IF(COUNTIF(PREENCHER!#REF!,PREENCHER!K9)=0,CONCATENATE(PREENCHER!#REF!,#REF!),PREENCHER!K9))</f>
      </c>
      <c r="L14" s="33">
        <f>IF(PREENCHER!L9="","",IF(COUNTIF(PREENCHER!#REF!,PREENCHER!L9)=0,CONCATENATE(PREENCHER!#REF!,#REF!),PREENCHER!L9))</f>
      </c>
      <c r="M14" s="33">
        <f>IF(PREENCHER!M9="","",IF(COUNTIF(PREENCHER!#REF!,PREENCHER!M9)=0,CONCATENATE(PREENCHER!#REF!,#REF!),PREENCHER!M9))</f>
      </c>
      <c r="N14" s="33">
        <f>IF(PREENCHER!N9="","",IF(COUNTIF(PREENCHER!#REF!,PREENCHER!N9)=0,CONCATENATE(PREENCHER!#REF!,#REF!),PREENCHER!N9))</f>
      </c>
      <c r="O14" s="65">
        <f t="shared" si="0"/>
      </c>
      <c r="P14" s="65">
        <f t="shared" si="1"/>
      </c>
      <c r="Q14" s="66"/>
      <c r="R14" s="30"/>
      <c r="S14" s="44">
        <f t="shared" si="2"/>
      </c>
      <c r="T14" s="44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Modelo placa PAND</v>
      </c>
      <c r="C15" s="32" t="str">
        <f>IF(PREENCHER!C10="","",PREENCHER!C10)</f>
        <v>unid.</v>
      </c>
      <c r="D15" s="32">
        <f>IF(PREENCHER!D10="","",PREENCHER!D10)</f>
        <v>90</v>
      </c>
      <c r="E15" s="33" t="e">
        <f>IF(PREENCHER!E10="","",IF(COUNTIF(PREENCHER!#REF!,PREENCHER!E10)=0,CONCATENATE(PREENCHER!#REF!,#REF!),PREENCHER!E10))</f>
        <v>#REF!</v>
      </c>
      <c r="F15" s="33" t="e">
        <f>IF(PREENCHER!F10="","",IF(COUNTIF(PREENCHER!#REF!,PREENCHER!F10)=0,CONCATENATE(PREENCHER!#REF!,#REF!),PREENCHER!F10))</f>
        <v>#REF!</v>
      </c>
      <c r="G15" s="33" t="e">
        <f>IF(PREENCHER!G10="","",IF(COUNTIF(PREENCHER!#REF!,PREENCHER!G10)=0,CONCATENATE(PREENCHER!#REF!,#REF!),PREENCHER!G10))</f>
        <v>#REF!</v>
      </c>
      <c r="H15" s="33">
        <f>IF(PREENCHER!H10="","",IF(COUNTIF(PREENCHER!#REF!,PREENCHER!H10)=0,CONCATENATE(PREENCHER!#REF!,#REF!),PREENCHER!H10))</f>
      </c>
      <c r="I15" s="33">
        <f>IF(PREENCHER!I10="","",IF(COUNTIF(PREENCHER!#REF!,PREENCHER!I10)=0,CONCATENATE(PREENCHER!#REF!,#REF!),PREENCHER!I10))</f>
      </c>
      <c r="J15" s="33">
        <f>IF(PREENCHER!J10="","",IF(COUNTIF(PREENCHER!#REF!,PREENCHER!J10)=0,CONCATENATE(PREENCHER!#REF!,#REF!),PREENCHER!J10))</f>
      </c>
      <c r="K15" s="33">
        <f>IF(PREENCHER!K10="","",IF(COUNTIF(PREENCHER!#REF!,PREENCHER!K10)=0,CONCATENATE(PREENCHER!#REF!,#REF!),PREENCHER!K10))</f>
      </c>
      <c r="L15" s="33">
        <f>IF(PREENCHER!L10="","",IF(COUNTIF(PREENCHER!#REF!,PREENCHER!L10)=0,CONCATENATE(PREENCHER!#REF!,#REF!),PREENCHER!L10))</f>
      </c>
      <c r="M15" s="33">
        <f>IF(PREENCHER!M10="","",IF(COUNTIF(PREENCHER!#REF!,PREENCHER!M10)=0,CONCATENATE(PREENCHER!#REF!,#REF!),PREENCHER!M10))</f>
      </c>
      <c r="N15" s="33">
        <f>IF(PREENCHER!N10="","",IF(COUNTIF(PREENCHER!#REF!,PREENCHER!N10)=0,CONCATENATE(PREENCHER!#REF!,#REF!),PREENCHER!N10))</f>
      </c>
      <c r="O15" s="65">
        <f t="shared" si="0"/>
      </c>
      <c r="P15" s="65">
        <f t="shared" si="1"/>
      </c>
      <c r="Q15" s="66"/>
      <c r="R15" s="30"/>
      <c r="S15" s="44">
        <f t="shared" si="2"/>
      </c>
      <c r="T15" s="44">
        <f t="shared" si="3"/>
      </c>
      <c r="U15" s="6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30"/>
      <c r="S16" s="44">
        <f t="shared" si="2"/>
      </c>
      <c r="T16" s="44">
        <f t="shared" si="3"/>
      </c>
      <c r="U16" s="6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30"/>
      <c r="S17" s="44">
        <f t="shared" si="2"/>
      </c>
      <c r="T17" s="44">
        <f t="shared" si="3"/>
      </c>
      <c r="U17" s="6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30"/>
      <c r="S18" s="44">
        <f t="shared" si="2"/>
      </c>
      <c r="T18" s="44">
        <f t="shared" si="3"/>
      </c>
      <c r="U18" s="6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30"/>
      <c r="S19" s="44">
        <f t="shared" si="2"/>
      </c>
      <c r="T19" s="44">
        <f t="shared" si="3"/>
      </c>
      <c r="U19" s="6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30"/>
      <c r="S20" s="44">
        <f t="shared" si="2"/>
      </c>
      <c r="T20" s="44">
        <f t="shared" si="3"/>
      </c>
      <c r="U20" s="6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30"/>
      <c r="S21" s="44">
        <f t="shared" si="2"/>
      </c>
      <c r="T21" s="44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30"/>
      <c r="S22" s="44">
        <f t="shared" si="2"/>
      </c>
      <c r="T22" s="44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30"/>
      <c r="S23" s="44">
        <f t="shared" si="2"/>
      </c>
      <c r="T23" s="44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30"/>
      <c r="S24" s="44">
        <f t="shared" si="2"/>
      </c>
      <c r="T24" s="44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30"/>
      <c r="S25" s="44">
        <f t="shared" si="2"/>
      </c>
      <c r="T25" s="44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30"/>
      <c r="S26" s="44">
        <f t="shared" si="2"/>
      </c>
      <c r="T26" s="44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30"/>
      <c r="S27" s="44">
        <f t="shared" si="2"/>
      </c>
      <c r="T27" s="44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30"/>
      <c r="S28" s="44">
        <f t="shared" si="2"/>
      </c>
      <c r="T28" s="44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30"/>
      <c r="S29" s="44">
        <f t="shared" si="2"/>
      </c>
      <c r="T29" s="44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30"/>
      <c r="S30" s="44">
        <f t="shared" si="2"/>
      </c>
      <c r="T30" s="44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30"/>
      <c r="S31" s="44">
        <f t="shared" si="2"/>
      </c>
      <c r="T31" s="44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30"/>
      <c r="S32" s="44">
        <f t="shared" si="2"/>
      </c>
      <c r="T32" s="44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30"/>
      <c r="S33" s="44">
        <f t="shared" si="2"/>
      </c>
      <c r="T33" s="44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30"/>
      <c r="S34" s="44">
        <f t="shared" si="2"/>
      </c>
      <c r="T34" s="44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30"/>
      <c r="S35" s="44">
        <f t="shared" si="2"/>
      </c>
      <c r="T35" s="44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30"/>
      <c r="S36" s="44">
        <f t="shared" si="2"/>
      </c>
      <c r="T36" s="44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30"/>
      <c r="S37" s="44">
        <f t="shared" si="2"/>
      </c>
      <c r="T37" s="44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30"/>
      <c r="S38" s="44">
        <f t="shared" si="2"/>
      </c>
      <c r="T38" s="44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30"/>
      <c r="S39" s="44">
        <f t="shared" si="2"/>
      </c>
      <c r="T39" s="44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30"/>
      <c r="S40" s="44">
        <f t="shared" si="2"/>
      </c>
      <c r="T40" s="44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30"/>
      <c r="S41" s="44">
        <f t="shared" si="2"/>
      </c>
      <c r="T41" s="44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30"/>
      <c r="S42" s="44">
        <f t="shared" si="2"/>
      </c>
      <c r="T42" s="44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30"/>
      <c r="S43" s="44">
        <f t="shared" si="2"/>
      </c>
      <c r="T43" s="44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30"/>
      <c r="S44" s="44">
        <f t="shared" si="2"/>
      </c>
      <c r="T44" s="44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30"/>
      <c r="S45" s="44">
        <f t="shared" si="2"/>
      </c>
      <c r="T45" s="44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30"/>
      <c r="S46" s="44">
        <f t="shared" si="2"/>
      </c>
      <c r="T46" s="44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30"/>
      <c r="S47" s="44">
        <f t="shared" si="2"/>
      </c>
      <c r="T47" s="44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30"/>
      <c r="S48" s="44">
        <f t="shared" si="2"/>
      </c>
      <c r="T48" s="44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30"/>
      <c r="S49" s="44">
        <f t="shared" si="2"/>
      </c>
      <c r="T49" s="44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30"/>
      <c r="S50" s="44">
        <f t="shared" si="2"/>
      </c>
      <c r="T50" s="44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30"/>
      <c r="S51" s="44">
        <f t="shared" si="2"/>
      </c>
      <c r="T51" s="44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30"/>
      <c r="S52" s="44">
        <f t="shared" si="2"/>
      </c>
      <c r="T52" s="44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30"/>
      <c r="S53" s="44">
        <f t="shared" si="2"/>
      </c>
      <c r="T53" s="44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30"/>
      <c r="S54" s="44">
        <f t="shared" si="2"/>
      </c>
      <c r="T54" s="44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30"/>
      <c r="S55" s="44">
        <f t="shared" si="2"/>
      </c>
      <c r="T55" s="44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30"/>
      <c r="S56" s="44">
        <f t="shared" si="2"/>
      </c>
      <c r="T56" s="44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30"/>
      <c r="S57" s="44">
        <f t="shared" si="2"/>
      </c>
      <c r="T57" s="44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30"/>
      <c r="S58" s="44">
        <f t="shared" si="2"/>
      </c>
      <c r="T58" s="44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30"/>
      <c r="S59" s="44">
        <f t="shared" si="2"/>
      </c>
      <c r="T59" s="44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30"/>
      <c r="S60" s="44">
        <f t="shared" si="2"/>
      </c>
      <c r="T60" s="44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30"/>
      <c r="S61" s="44">
        <f t="shared" si="2"/>
      </c>
      <c r="T61" s="44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30"/>
      <c r="S62" s="44">
        <f t="shared" si="2"/>
      </c>
      <c r="T62" s="44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30"/>
      <c r="S63" s="44">
        <f t="shared" si="2"/>
      </c>
      <c r="T63" s="44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30"/>
      <c r="S64" s="44">
        <f t="shared" si="2"/>
      </c>
      <c r="T64" s="44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30"/>
      <c r="S65" s="44">
        <f t="shared" si="2"/>
      </c>
      <c r="T65" s="44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30"/>
      <c r="S66" s="44">
        <f t="shared" si="2"/>
      </c>
      <c r="T66" s="44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30"/>
      <c r="S67" s="44">
        <f t="shared" si="2"/>
      </c>
      <c r="T67" s="44">
        <f t="shared" si="3"/>
      </c>
      <c r="U67" s="67">
        <f t="shared" si="4"/>
      </c>
    </row>
    <row r="68" spans="1:21" ht="15" customHeight="1">
      <c r="A68" s="78" t="s">
        <v>22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6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7" t="s">
        <v>2</v>
      </c>
      <c r="T6" s="77"/>
      <c r="U6" s="77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PREÇO 1                      Marco Placas</v>
      </c>
      <c r="F7" s="64" t="str">
        <f>PREENCHER!F3</f>
        <v>PREÇO 2                     Milenium Inox</v>
      </c>
      <c r="G7" s="64" t="str">
        <f>PREENCHER!G3</f>
        <v>PREÇO 3                            DW Placas</v>
      </c>
      <c r="H7" s="64" t="str">
        <f>PREENCHER!H3</f>
        <v>PREÇO 4                         </v>
      </c>
      <c r="I7" s="64" t="str">
        <f>PREENCHER!I3</f>
        <v>PREÇO 5                                  </v>
      </c>
      <c r="J7" s="64" t="str">
        <f>PREENCHER!J3</f>
        <v>PREÇO 6                                         </v>
      </c>
      <c r="K7" s="64" t="str">
        <f>PREENCHER!K3</f>
        <v>PREÇO 7</v>
      </c>
      <c r="L7" s="64" t="str">
        <f>PREENCHER!L3</f>
        <v>PREÇO 8</v>
      </c>
      <c r="M7" s="64" t="str">
        <f>PREENCHER!M3</f>
        <v>PREÇO 9</v>
      </c>
      <c r="N7" s="64" t="str">
        <f>PREENCHER!N3</f>
        <v>PREÇO 10</v>
      </c>
      <c r="O7" s="64" t="e">
        <f>PREENCHER!#REF!</f>
        <v>#REF!</v>
      </c>
      <c r="P7" s="64" t="str">
        <f>PREENCHER!P3</f>
        <v>TOTAL</v>
      </c>
      <c r="Q7" s="64" t="str">
        <f>PREENCHER!Q3</f>
        <v>OBSERVAÇÃO</v>
      </c>
      <c r="S7" s="64" t="s">
        <v>19</v>
      </c>
      <c r="T7" s="64" t="s">
        <v>20</v>
      </c>
      <c r="U7" s="6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65">
        <f t="shared" si="0"/>
      </c>
      <c r="P9" s="65">
        <f t="shared" si="1"/>
      </c>
      <c r="Q9" s="66"/>
      <c r="R9" s="30"/>
      <c r="S9" s="44">
        <f t="shared" si="2"/>
      </c>
      <c r="T9" s="44">
        <f t="shared" si="3"/>
      </c>
      <c r="U9" s="6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Modelo placa PIB</v>
      </c>
      <c r="C10" s="32" t="str">
        <f>IF(PREENCHER!C5="","",PREENCHER!C5)</f>
        <v>unid.</v>
      </c>
      <c r="D10" s="32">
        <f>IF(PREENCHER!D5="","",PREENCHER!D5)</f>
        <v>150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65">
        <f t="shared" si="0"/>
      </c>
      <c r="P10" s="65">
        <f t="shared" si="1"/>
      </c>
      <c r="Q10" s="66"/>
      <c r="R10" s="30"/>
      <c r="S10" s="44">
        <f t="shared" si="2"/>
      </c>
      <c r="T10" s="44">
        <f t="shared" si="3"/>
      </c>
      <c r="U10" s="67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Modelo placa PIC</v>
      </c>
      <c r="C11" s="32" t="str">
        <f>IF(PREENCHER!C6="","",PREENCHER!C6)</f>
        <v>unid.</v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>
        <f>IF(PREENCHER!H6="","",IF(COUNTIF(PREENCHER!#REF!,PREENCHER!H6)=0,CONCATENATE(PREENCHER!#REF!,#REF!),PREENCHER!H6))</f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65">
        <f t="shared" si="0"/>
      </c>
      <c r="P11" s="65">
        <f t="shared" si="1"/>
      </c>
      <c r="Q11" s="66"/>
      <c r="R11" s="30"/>
      <c r="S11" s="44">
        <f t="shared" si="2"/>
      </c>
      <c r="T11" s="44">
        <f t="shared" si="3"/>
      </c>
      <c r="U11" s="67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Modelo placa PID</v>
      </c>
      <c r="C12" s="32" t="str">
        <f>IF(PREENCHER!C7="","",PREENCHER!C7)</f>
        <v>unid.</v>
      </c>
      <c r="D12" s="32">
        <f>IF(PREENCHER!D7="","",PREENCHER!D7)</f>
        <v>80</v>
      </c>
      <c r="E12" s="33" t="e">
        <f>IF(PREENCHER!E7="","",IF(COUNTIF(PREENCHER!#REF!,PREENCHER!E7)=0,CONCATENATE(PREENCHER!#REF!,#REF!),PREENCHER!E7))</f>
        <v>#REF!</v>
      </c>
      <c r="F12" s="33" t="e">
        <f>IF(PREENCHER!F7="","",IF(COUNTIF(PREENCHER!#REF!,PREENCHER!F7)=0,CONCATENATE(PREENCHER!#REF!,#REF!),PREENCHER!F7))</f>
        <v>#REF!</v>
      </c>
      <c r="G12" s="33" t="e">
        <f>IF(PREENCHER!G7="","",IF(COUNTIF(PREENCHER!#REF!,PREENCHER!G7)=0,CONCATENATE(PREENCHER!#REF!,#REF!),PREENCHER!G7))</f>
        <v>#REF!</v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>
        <f>IF(PREENCHER!K7="","",IF(COUNTIF(PREENCHER!#REF!,PREENCHER!K7)=0,CONCATENATE(PREENCHER!#REF!,#REF!),PREENCHER!K7))</f>
      </c>
      <c r="L12" s="33">
        <f>IF(PREENCHER!L7="","",IF(COUNTIF(PREENCHER!#REF!,PREENCHER!L7)=0,CONCATENATE(PREENCHER!#REF!,#REF!),PREENCHER!L7))</f>
      </c>
      <c r="M12" s="33">
        <f>IF(PREENCHER!M7="","",IF(COUNTIF(PREENCHER!#REF!,PREENCHER!M7)=0,CONCATENATE(PREENCHER!#REF!,#REF!),PREENCHER!M7))</f>
      </c>
      <c r="N12" s="33">
        <f>IF(PREENCHER!N7="","",IF(COUNTIF(PREENCHER!#REF!,PREENCHER!N7)=0,CONCATENATE(PREENCHER!#REF!,#REF!),PREENCHER!N7))</f>
      </c>
      <c r="O12" s="65">
        <f t="shared" si="0"/>
      </c>
      <c r="P12" s="65">
        <f t="shared" si="1"/>
      </c>
      <c r="Q12" s="66"/>
      <c r="R12" s="30"/>
      <c r="S12" s="44">
        <f t="shared" si="2"/>
      </c>
      <c r="T12" s="44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Modelo placa PIA1</v>
      </c>
      <c r="C13" s="32" t="str">
        <f>IF(PREENCHER!C8="","",PREENCHER!C8)</f>
        <v>unid.</v>
      </c>
      <c r="D13" s="32">
        <f>IF(PREENCHER!D8="","",PREENCHER!D8)</f>
        <v>70</v>
      </c>
      <c r="E13" s="33" t="e">
        <f>IF(PREENCHER!E8="","",IF(COUNTIF(PREENCHER!#REF!,PREENCHER!E8)=0,CONCATENATE(PREENCHER!#REF!,#REF!),PREENCHER!E8))</f>
        <v>#REF!</v>
      </c>
      <c r="F13" s="33" t="e">
        <f>IF(PREENCHER!F8="","",IF(COUNTIF(PREENCHER!#REF!,PREENCHER!F8)=0,CONCATENATE(PREENCHER!#REF!,#REF!),PREENCHER!F8))</f>
        <v>#REF!</v>
      </c>
      <c r="G13" s="33" t="e">
        <f>IF(PREENCHER!G8="","",IF(COUNTIF(PREENCHER!#REF!,PREENCHER!G8)=0,CONCATENATE(PREENCHER!#REF!,#REF!),PREENCHER!G8))</f>
        <v>#REF!</v>
      </c>
      <c r="H13" s="33">
        <f>IF(PREENCHER!H8="","",IF(COUNTIF(PREENCHER!#REF!,PREENCHER!H8)=0,CONCATENATE(PREENCHER!#REF!,#REF!),PREENCHER!H8))</f>
      </c>
      <c r="I13" s="33">
        <f>IF(PREENCHER!I8="","",IF(COUNTIF(PREENCHER!#REF!,PREENCHER!I8)=0,CONCATENATE(PREENCHER!#REF!,#REF!),PREENCHER!I8))</f>
      </c>
      <c r="J13" s="33">
        <f>IF(PREENCHER!J8="","",IF(COUNTIF(PREENCHER!#REF!,PREENCHER!J8)=0,CONCATENATE(PREENCHER!#REF!,#REF!),PREENCHER!J8))</f>
      </c>
      <c r="K13" s="33">
        <f>IF(PREENCHER!K8="","",IF(COUNTIF(PREENCHER!#REF!,PREENCHER!K8)=0,CONCATENATE(PREENCHER!#REF!,#REF!),PREENCHER!K8))</f>
      </c>
      <c r="L13" s="33">
        <f>IF(PREENCHER!L8="","",IF(COUNTIF(PREENCHER!#REF!,PREENCHER!L8)=0,CONCATENATE(PREENCHER!#REF!,#REF!),PREENCHER!L8))</f>
      </c>
      <c r="M13" s="33">
        <f>IF(PREENCHER!M8="","",IF(COUNTIF(PREENCHER!#REF!,PREENCHER!M8)=0,CONCATENATE(PREENCHER!#REF!,#REF!),PREENCHER!M8))</f>
      </c>
      <c r="N13" s="33">
        <f>IF(PREENCHER!N8="","",IF(COUNTIF(PREENCHER!#REF!,PREENCHER!N8)=0,CONCATENATE(PREENCHER!#REF!,#REF!),PREENCHER!N8))</f>
      </c>
      <c r="O13" s="65">
        <f t="shared" si="0"/>
      </c>
      <c r="P13" s="65">
        <f t="shared" si="1"/>
      </c>
      <c r="Q13" s="66"/>
      <c r="R13" s="30"/>
      <c r="S13" s="44">
        <f t="shared" si="2"/>
      </c>
      <c r="T13" s="44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Modelo placa PIND</v>
      </c>
      <c r="C14" s="32" t="str">
        <f>IF(PREENCHER!C9="","",PREENCHER!C9)</f>
        <v>unid.</v>
      </c>
      <c r="D14" s="32">
        <f>IF(PREENCHER!D9="","",PREENCHER!D9)</f>
        <v>90</v>
      </c>
      <c r="E14" s="33" t="e">
        <f>IF(PREENCHER!E9="","",IF(COUNTIF(PREENCHER!#REF!,PREENCHER!E9)=0,CONCATENATE(PREENCHER!#REF!,#REF!),PREENCHER!E9))</f>
        <v>#REF!</v>
      </c>
      <c r="F14" s="33" t="e">
        <f>IF(PREENCHER!F9="","",IF(COUNTIF(PREENCHER!#REF!,PREENCHER!F9)=0,CONCATENATE(PREENCHER!#REF!,#REF!),PREENCHER!F9))</f>
        <v>#REF!</v>
      </c>
      <c r="G14" s="33" t="e">
        <f>IF(PREENCHER!G9="","",IF(COUNTIF(PREENCHER!#REF!,PREENCHER!G9)=0,CONCATENATE(PREENCHER!#REF!,#REF!),PREENCHER!G9))</f>
        <v>#REF!</v>
      </c>
      <c r="H14" s="33">
        <f>IF(PREENCHER!H9="","",IF(COUNTIF(PREENCHER!#REF!,PREENCHER!H9)=0,CONCATENATE(PREENCHER!#REF!,#REF!),PREENCHER!H9))</f>
      </c>
      <c r="I14" s="33">
        <f>IF(PREENCHER!I9="","",IF(COUNTIF(PREENCHER!#REF!,PREENCHER!I9)=0,CONCATENATE(PREENCHER!#REF!,#REF!),PREENCHER!I9))</f>
      </c>
      <c r="J14" s="33">
        <f>IF(PREENCHER!J9="","",IF(COUNTIF(PREENCHER!#REF!,PREENCHER!J9)=0,CONCATENATE(PREENCHER!#REF!,#REF!),PREENCHER!J9))</f>
      </c>
      <c r="K14" s="33">
        <f>IF(PREENCHER!K9="","",IF(COUNTIF(PREENCHER!#REF!,PREENCHER!K9)=0,CONCATENATE(PREENCHER!#REF!,#REF!),PREENCHER!K9))</f>
      </c>
      <c r="L14" s="33">
        <f>IF(PREENCHER!L9="","",IF(COUNTIF(PREENCHER!#REF!,PREENCHER!L9)=0,CONCATENATE(PREENCHER!#REF!,#REF!),PREENCHER!L9))</f>
      </c>
      <c r="M14" s="33">
        <f>IF(PREENCHER!M9="","",IF(COUNTIF(PREENCHER!#REF!,PREENCHER!M9)=0,CONCATENATE(PREENCHER!#REF!,#REF!),PREENCHER!M9))</f>
      </c>
      <c r="N14" s="33">
        <f>IF(PREENCHER!N9="","",IF(COUNTIF(PREENCHER!#REF!,PREENCHER!N9)=0,CONCATENATE(PREENCHER!#REF!,#REF!),PREENCHER!N9))</f>
      </c>
      <c r="O14" s="65">
        <f t="shared" si="0"/>
      </c>
      <c r="P14" s="65">
        <f t="shared" si="1"/>
      </c>
      <c r="Q14" s="66"/>
      <c r="R14" s="30"/>
      <c r="S14" s="44">
        <f t="shared" si="2"/>
      </c>
      <c r="T14" s="44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Modelo placa PAND</v>
      </c>
      <c r="C15" s="32" t="str">
        <f>IF(PREENCHER!C10="","",PREENCHER!C10)</f>
        <v>unid.</v>
      </c>
      <c r="D15" s="32">
        <f>IF(PREENCHER!D10="","",PREENCHER!D10)</f>
        <v>90</v>
      </c>
      <c r="E15" s="33" t="e">
        <f>IF(PREENCHER!E10="","",IF(COUNTIF(PREENCHER!#REF!,PREENCHER!E10)=0,CONCATENATE(PREENCHER!#REF!,#REF!),PREENCHER!E10))</f>
        <v>#REF!</v>
      </c>
      <c r="F15" s="33" t="e">
        <f>IF(PREENCHER!F10="","",IF(COUNTIF(PREENCHER!#REF!,PREENCHER!F10)=0,CONCATENATE(PREENCHER!#REF!,#REF!),PREENCHER!F10))</f>
        <v>#REF!</v>
      </c>
      <c r="G15" s="33" t="e">
        <f>IF(PREENCHER!G10="","",IF(COUNTIF(PREENCHER!#REF!,PREENCHER!G10)=0,CONCATENATE(PREENCHER!#REF!,#REF!),PREENCHER!G10))</f>
        <v>#REF!</v>
      </c>
      <c r="H15" s="33">
        <f>IF(PREENCHER!H10="","",IF(COUNTIF(PREENCHER!#REF!,PREENCHER!H10)=0,CONCATENATE(PREENCHER!#REF!,#REF!),PREENCHER!H10))</f>
      </c>
      <c r="I15" s="33">
        <f>IF(PREENCHER!I10="","",IF(COUNTIF(PREENCHER!#REF!,PREENCHER!I10)=0,CONCATENATE(PREENCHER!#REF!,#REF!),PREENCHER!I10))</f>
      </c>
      <c r="J15" s="33">
        <f>IF(PREENCHER!J10="","",IF(COUNTIF(PREENCHER!#REF!,PREENCHER!J10)=0,CONCATENATE(PREENCHER!#REF!,#REF!),PREENCHER!J10))</f>
      </c>
      <c r="K15" s="33">
        <f>IF(PREENCHER!K10="","",IF(COUNTIF(PREENCHER!#REF!,PREENCHER!K10)=0,CONCATENATE(PREENCHER!#REF!,#REF!),PREENCHER!K10))</f>
      </c>
      <c r="L15" s="33">
        <f>IF(PREENCHER!L10="","",IF(COUNTIF(PREENCHER!#REF!,PREENCHER!L10)=0,CONCATENATE(PREENCHER!#REF!,#REF!),PREENCHER!L10))</f>
      </c>
      <c r="M15" s="33">
        <f>IF(PREENCHER!M10="","",IF(COUNTIF(PREENCHER!#REF!,PREENCHER!M10)=0,CONCATENATE(PREENCHER!#REF!,#REF!),PREENCHER!M10))</f>
      </c>
      <c r="N15" s="33">
        <f>IF(PREENCHER!N10="","",IF(COUNTIF(PREENCHER!#REF!,PREENCHER!N10)=0,CONCATENATE(PREENCHER!#REF!,#REF!),PREENCHER!N10))</f>
      </c>
      <c r="O15" s="65">
        <f t="shared" si="0"/>
      </c>
      <c r="P15" s="65">
        <f t="shared" si="1"/>
      </c>
      <c r="Q15" s="66"/>
      <c r="R15" s="30"/>
      <c r="S15" s="44">
        <f t="shared" si="2"/>
      </c>
      <c r="T15" s="44">
        <f t="shared" si="3"/>
      </c>
      <c r="U15" s="6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30"/>
      <c r="S16" s="44">
        <f t="shared" si="2"/>
      </c>
      <c r="T16" s="44">
        <f t="shared" si="3"/>
      </c>
      <c r="U16" s="6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30"/>
      <c r="S17" s="44">
        <f t="shared" si="2"/>
      </c>
      <c r="T17" s="44">
        <f t="shared" si="3"/>
      </c>
      <c r="U17" s="6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30"/>
      <c r="S18" s="44">
        <f t="shared" si="2"/>
      </c>
      <c r="T18" s="44">
        <f t="shared" si="3"/>
      </c>
      <c r="U18" s="6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30"/>
      <c r="S19" s="44">
        <f t="shared" si="2"/>
      </c>
      <c r="T19" s="44">
        <f t="shared" si="3"/>
      </c>
      <c r="U19" s="6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30"/>
      <c r="S20" s="44">
        <f t="shared" si="2"/>
      </c>
      <c r="T20" s="44">
        <f t="shared" si="3"/>
      </c>
      <c r="U20" s="6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30"/>
      <c r="S21" s="44">
        <f t="shared" si="2"/>
      </c>
      <c r="T21" s="44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30"/>
      <c r="S22" s="44">
        <f t="shared" si="2"/>
      </c>
      <c r="T22" s="44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30"/>
      <c r="S23" s="44">
        <f t="shared" si="2"/>
      </c>
      <c r="T23" s="44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30"/>
      <c r="S24" s="44">
        <f t="shared" si="2"/>
      </c>
      <c r="T24" s="44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30"/>
      <c r="S25" s="44">
        <f t="shared" si="2"/>
      </c>
      <c r="T25" s="44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30"/>
      <c r="S26" s="44">
        <f t="shared" si="2"/>
      </c>
      <c r="T26" s="44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30"/>
      <c r="S27" s="44">
        <f t="shared" si="2"/>
      </c>
      <c r="T27" s="44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30"/>
      <c r="S28" s="44">
        <f t="shared" si="2"/>
      </c>
      <c r="T28" s="44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30"/>
      <c r="S29" s="44">
        <f t="shared" si="2"/>
      </c>
      <c r="T29" s="44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30"/>
      <c r="S30" s="44">
        <f t="shared" si="2"/>
      </c>
      <c r="T30" s="44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30"/>
      <c r="S31" s="44">
        <f t="shared" si="2"/>
      </c>
      <c r="T31" s="44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30"/>
      <c r="S32" s="44">
        <f t="shared" si="2"/>
      </c>
      <c r="T32" s="44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30"/>
      <c r="S33" s="44">
        <f t="shared" si="2"/>
      </c>
      <c r="T33" s="44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30"/>
      <c r="S34" s="44">
        <f t="shared" si="2"/>
      </c>
      <c r="T34" s="44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30"/>
      <c r="S35" s="44">
        <f t="shared" si="2"/>
      </c>
      <c r="T35" s="44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30"/>
      <c r="S36" s="44">
        <f t="shared" si="2"/>
      </c>
      <c r="T36" s="44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30"/>
      <c r="S37" s="44">
        <f t="shared" si="2"/>
      </c>
      <c r="T37" s="44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30"/>
      <c r="S38" s="44">
        <f t="shared" si="2"/>
      </c>
      <c r="T38" s="44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30"/>
      <c r="S39" s="44">
        <f t="shared" si="2"/>
      </c>
      <c r="T39" s="44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30"/>
      <c r="S40" s="44">
        <f t="shared" si="2"/>
      </c>
      <c r="T40" s="44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30"/>
      <c r="S41" s="44">
        <f t="shared" si="2"/>
      </c>
      <c r="T41" s="44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30"/>
      <c r="S42" s="44">
        <f t="shared" si="2"/>
      </c>
      <c r="T42" s="44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30"/>
      <c r="S43" s="44">
        <f t="shared" si="2"/>
      </c>
      <c r="T43" s="44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30"/>
      <c r="S44" s="44">
        <f t="shared" si="2"/>
      </c>
      <c r="T44" s="44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30"/>
      <c r="S45" s="44">
        <f t="shared" si="2"/>
      </c>
      <c r="T45" s="44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30"/>
      <c r="S46" s="44">
        <f t="shared" si="2"/>
      </c>
      <c r="T46" s="44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30"/>
      <c r="S47" s="44">
        <f t="shared" si="2"/>
      </c>
      <c r="T47" s="44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30"/>
      <c r="S48" s="44">
        <f t="shared" si="2"/>
      </c>
      <c r="T48" s="44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30"/>
      <c r="S49" s="44">
        <f t="shared" si="2"/>
      </c>
      <c r="T49" s="44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30"/>
      <c r="S50" s="44">
        <f t="shared" si="2"/>
      </c>
      <c r="T50" s="44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30"/>
      <c r="S51" s="44">
        <f t="shared" si="2"/>
      </c>
      <c r="T51" s="44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30"/>
      <c r="S52" s="44">
        <f t="shared" si="2"/>
      </c>
      <c r="T52" s="44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30"/>
      <c r="S53" s="44">
        <f t="shared" si="2"/>
      </c>
      <c r="T53" s="44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30"/>
      <c r="S54" s="44">
        <f t="shared" si="2"/>
      </c>
      <c r="T54" s="44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30"/>
      <c r="S55" s="44">
        <f t="shared" si="2"/>
      </c>
      <c r="T55" s="44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30"/>
      <c r="S56" s="44">
        <f t="shared" si="2"/>
      </c>
      <c r="T56" s="44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30"/>
      <c r="S57" s="44">
        <f t="shared" si="2"/>
      </c>
      <c r="T57" s="44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30"/>
      <c r="S58" s="44">
        <f t="shared" si="2"/>
      </c>
      <c r="T58" s="44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30"/>
      <c r="S59" s="44">
        <f t="shared" si="2"/>
      </c>
      <c r="T59" s="44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30"/>
      <c r="S60" s="44">
        <f t="shared" si="2"/>
      </c>
      <c r="T60" s="44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30"/>
      <c r="S61" s="44">
        <f t="shared" si="2"/>
      </c>
      <c r="T61" s="44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30"/>
      <c r="S62" s="44">
        <f t="shared" si="2"/>
      </c>
      <c r="T62" s="44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30"/>
      <c r="S63" s="44">
        <f t="shared" si="2"/>
      </c>
      <c r="T63" s="44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30"/>
      <c r="S64" s="44">
        <f t="shared" si="2"/>
      </c>
      <c r="T64" s="44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30"/>
      <c r="S65" s="44">
        <f t="shared" si="2"/>
      </c>
      <c r="T65" s="44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30"/>
      <c r="S66" s="44">
        <f t="shared" si="2"/>
      </c>
      <c r="T66" s="44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30"/>
      <c r="S67" s="44">
        <f t="shared" si="2"/>
      </c>
      <c r="T67" s="44">
        <f t="shared" si="3"/>
      </c>
      <c r="U67" s="67">
        <f t="shared" si="4"/>
      </c>
    </row>
    <row r="68" spans="1:21" ht="15" customHeight="1">
      <c r="A68" s="78" t="s">
        <v>22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6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7" t="s">
        <v>2</v>
      </c>
      <c r="T6" s="77"/>
      <c r="U6" s="77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PREÇO 1                      Marco Placas</v>
      </c>
      <c r="F7" s="64" t="str">
        <f>PREENCHER!F3</f>
        <v>PREÇO 2                     Milenium Inox</v>
      </c>
      <c r="G7" s="64" t="str">
        <f>PREENCHER!G3</f>
        <v>PREÇO 3                            DW Placas</v>
      </c>
      <c r="H7" s="64" t="str">
        <f>PREENCHER!H3</f>
        <v>PREÇO 4                         </v>
      </c>
      <c r="I7" s="64" t="str">
        <f>PREENCHER!I3</f>
        <v>PREÇO 5                                  </v>
      </c>
      <c r="J7" s="64" t="str">
        <f>PREENCHER!J3</f>
        <v>PREÇO 6                                         </v>
      </c>
      <c r="K7" s="64" t="str">
        <f>PREENCHER!K3</f>
        <v>PREÇO 7</v>
      </c>
      <c r="L7" s="64" t="str">
        <f>PREENCHER!L3</f>
        <v>PREÇO 8</v>
      </c>
      <c r="M7" s="64" t="str">
        <f>PREENCHER!M3</f>
        <v>PREÇO 9</v>
      </c>
      <c r="N7" s="64" t="str">
        <f>PREENCHER!N3</f>
        <v>PREÇO 10</v>
      </c>
      <c r="O7" s="64" t="e">
        <f>PREENCHER!#REF!</f>
        <v>#REF!</v>
      </c>
      <c r="P7" s="64" t="str">
        <f>PREENCHER!P3</f>
        <v>TOTAL</v>
      </c>
      <c r="Q7" s="64" t="str">
        <f>PREENCHER!Q3</f>
        <v>OBSERVAÇÃO</v>
      </c>
      <c r="S7" s="64" t="s">
        <v>19</v>
      </c>
      <c r="T7" s="64" t="s">
        <v>20</v>
      </c>
      <c r="U7" s="6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65">
        <f t="shared" si="0"/>
      </c>
      <c r="P9" s="65">
        <f t="shared" si="1"/>
      </c>
      <c r="Q9" s="66"/>
      <c r="R9" s="30"/>
      <c r="S9" s="44">
        <f t="shared" si="2"/>
      </c>
      <c r="T9" s="44">
        <f t="shared" si="3"/>
      </c>
      <c r="U9" s="6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Modelo placa PIB</v>
      </c>
      <c r="C10" s="32" t="str">
        <f>IF(PREENCHER!C5="","",PREENCHER!C5)</f>
        <v>unid.</v>
      </c>
      <c r="D10" s="32">
        <f>IF(PREENCHER!D5="","",PREENCHER!D5)</f>
        <v>150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65">
        <f t="shared" si="0"/>
      </c>
      <c r="P10" s="65">
        <f t="shared" si="1"/>
      </c>
      <c r="Q10" s="66"/>
      <c r="R10" s="30"/>
      <c r="S10" s="44">
        <f t="shared" si="2"/>
      </c>
      <c r="T10" s="44">
        <f t="shared" si="3"/>
      </c>
      <c r="U10" s="67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Modelo placa PIC</v>
      </c>
      <c r="C11" s="32" t="str">
        <f>IF(PREENCHER!C6="","",PREENCHER!C6)</f>
        <v>unid.</v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>
        <f>IF(PREENCHER!H6="","",IF(COUNTIF(PREENCHER!#REF!,PREENCHER!H6)=0,CONCATENATE(PREENCHER!#REF!,#REF!),PREENCHER!H6))</f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65">
        <f t="shared" si="0"/>
      </c>
      <c r="P11" s="65">
        <f t="shared" si="1"/>
      </c>
      <c r="Q11" s="66"/>
      <c r="R11" s="30"/>
      <c r="S11" s="44">
        <f t="shared" si="2"/>
      </c>
      <c r="T11" s="44">
        <f t="shared" si="3"/>
      </c>
      <c r="U11" s="67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Modelo placa PID</v>
      </c>
      <c r="C12" s="32" t="str">
        <f>IF(PREENCHER!C7="","",PREENCHER!C7)</f>
        <v>unid.</v>
      </c>
      <c r="D12" s="32">
        <f>IF(PREENCHER!D7="","",PREENCHER!D7)</f>
        <v>80</v>
      </c>
      <c r="E12" s="33" t="e">
        <f>IF(PREENCHER!E7="","",IF(COUNTIF(PREENCHER!#REF!,PREENCHER!E7)=0,CONCATENATE(PREENCHER!#REF!,#REF!),PREENCHER!E7))</f>
        <v>#REF!</v>
      </c>
      <c r="F12" s="33" t="e">
        <f>IF(PREENCHER!F7="","",IF(COUNTIF(PREENCHER!#REF!,PREENCHER!F7)=0,CONCATENATE(PREENCHER!#REF!,#REF!),PREENCHER!F7))</f>
        <v>#REF!</v>
      </c>
      <c r="G12" s="33" t="e">
        <f>IF(PREENCHER!G7="","",IF(COUNTIF(PREENCHER!#REF!,PREENCHER!G7)=0,CONCATENATE(PREENCHER!#REF!,#REF!),PREENCHER!G7))</f>
        <v>#REF!</v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>
        <f>IF(PREENCHER!K7="","",IF(COUNTIF(PREENCHER!#REF!,PREENCHER!K7)=0,CONCATENATE(PREENCHER!#REF!,#REF!),PREENCHER!K7))</f>
      </c>
      <c r="L12" s="33">
        <f>IF(PREENCHER!L7="","",IF(COUNTIF(PREENCHER!#REF!,PREENCHER!L7)=0,CONCATENATE(PREENCHER!#REF!,#REF!),PREENCHER!L7))</f>
      </c>
      <c r="M12" s="33">
        <f>IF(PREENCHER!M7="","",IF(COUNTIF(PREENCHER!#REF!,PREENCHER!M7)=0,CONCATENATE(PREENCHER!#REF!,#REF!),PREENCHER!M7))</f>
      </c>
      <c r="N12" s="33">
        <f>IF(PREENCHER!N7="","",IF(COUNTIF(PREENCHER!#REF!,PREENCHER!N7)=0,CONCATENATE(PREENCHER!#REF!,#REF!),PREENCHER!N7))</f>
      </c>
      <c r="O12" s="65">
        <f t="shared" si="0"/>
      </c>
      <c r="P12" s="65">
        <f t="shared" si="1"/>
      </c>
      <c r="Q12" s="66"/>
      <c r="R12" s="30"/>
      <c r="S12" s="44">
        <f t="shared" si="2"/>
      </c>
      <c r="T12" s="44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Modelo placa PIA1</v>
      </c>
      <c r="C13" s="32" t="str">
        <f>IF(PREENCHER!C8="","",PREENCHER!C8)</f>
        <v>unid.</v>
      </c>
      <c r="D13" s="32">
        <f>IF(PREENCHER!D8="","",PREENCHER!D8)</f>
        <v>70</v>
      </c>
      <c r="E13" s="33" t="e">
        <f>IF(PREENCHER!E8="","",IF(COUNTIF(PREENCHER!#REF!,PREENCHER!E8)=0,CONCATENATE(PREENCHER!#REF!,#REF!),PREENCHER!E8))</f>
        <v>#REF!</v>
      </c>
      <c r="F13" s="33" t="e">
        <f>IF(PREENCHER!F8="","",IF(COUNTIF(PREENCHER!#REF!,PREENCHER!F8)=0,CONCATENATE(PREENCHER!#REF!,#REF!),PREENCHER!F8))</f>
        <v>#REF!</v>
      </c>
      <c r="G13" s="33" t="e">
        <f>IF(PREENCHER!G8="","",IF(COUNTIF(PREENCHER!#REF!,PREENCHER!G8)=0,CONCATENATE(PREENCHER!#REF!,#REF!),PREENCHER!G8))</f>
        <v>#REF!</v>
      </c>
      <c r="H13" s="33">
        <f>IF(PREENCHER!H8="","",IF(COUNTIF(PREENCHER!#REF!,PREENCHER!H8)=0,CONCATENATE(PREENCHER!#REF!,#REF!),PREENCHER!H8))</f>
      </c>
      <c r="I13" s="33">
        <f>IF(PREENCHER!I8="","",IF(COUNTIF(PREENCHER!#REF!,PREENCHER!I8)=0,CONCATENATE(PREENCHER!#REF!,#REF!),PREENCHER!I8))</f>
      </c>
      <c r="J13" s="33">
        <f>IF(PREENCHER!J8="","",IF(COUNTIF(PREENCHER!#REF!,PREENCHER!J8)=0,CONCATENATE(PREENCHER!#REF!,#REF!),PREENCHER!J8))</f>
      </c>
      <c r="K13" s="33">
        <f>IF(PREENCHER!K8="","",IF(COUNTIF(PREENCHER!#REF!,PREENCHER!K8)=0,CONCATENATE(PREENCHER!#REF!,#REF!),PREENCHER!K8))</f>
      </c>
      <c r="L13" s="33">
        <f>IF(PREENCHER!L8="","",IF(COUNTIF(PREENCHER!#REF!,PREENCHER!L8)=0,CONCATENATE(PREENCHER!#REF!,#REF!),PREENCHER!L8))</f>
      </c>
      <c r="M13" s="33">
        <f>IF(PREENCHER!M8="","",IF(COUNTIF(PREENCHER!#REF!,PREENCHER!M8)=0,CONCATENATE(PREENCHER!#REF!,#REF!),PREENCHER!M8))</f>
      </c>
      <c r="N13" s="33">
        <f>IF(PREENCHER!N8="","",IF(COUNTIF(PREENCHER!#REF!,PREENCHER!N8)=0,CONCATENATE(PREENCHER!#REF!,#REF!),PREENCHER!N8))</f>
      </c>
      <c r="O13" s="65">
        <f t="shared" si="0"/>
      </c>
      <c r="P13" s="65">
        <f t="shared" si="1"/>
      </c>
      <c r="Q13" s="66"/>
      <c r="R13" s="30"/>
      <c r="S13" s="44">
        <f t="shared" si="2"/>
      </c>
      <c r="T13" s="44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Modelo placa PIND</v>
      </c>
      <c r="C14" s="32" t="str">
        <f>IF(PREENCHER!C9="","",PREENCHER!C9)</f>
        <v>unid.</v>
      </c>
      <c r="D14" s="32">
        <f>IF(PREENCHER!D9="","",PREENCHER!D9)</f>
        <v>90</v>
      </c>
      <c r="E14" s="33" t="e">
        <f>IF(PREENCHER!E9="","",IF(COUNTIF(PREENCHER!#REF!,PREENCHER!E9)=0,CONCATENATE(PREENCHER!#REF!,#REF!),PREENCHER!E9))</f>
        <v>#REF!</v>
      </c>
      <c r="F14" s="33" t="e">
        <f>IF(PREENCHER!F9="","",IF(COUNTIF(PREENCHER!#REF!,PREENCHER!F9)=0,CONCATENATE(PREENCHER!#REF!,#REF!),PREENCHER!F9))</f>
        <v>#REF!</v>
      </c>
      <c r="G14" s="33" t="e">
        <f>IF(PREENCHER!G9="","",IF(COUNTIF(PREENCHER!#REF!,PREENCHER!G9)=0,CONCATENATE(PREENCHER!#REF!,#REF!),PREENCHER!G9))</f>
        <v>#REF!</v>
      </c>
      <c r="H14" s="33">
        <f>IF(PREENCHER!H9="","",IF(COUNTIF(PREENCHER!#REF!,PREENCHER!H9)=0,CONCATENATE(PREENCHER!#REF!,#REF!),PREENCHER!H9))</f>
      </c>
      <c r="I14" s="33">
        <f>IF(PREENCHER!I9="","",IF(COUNTIF(PREENCHER!#REF!,PREENCHER!I9)=0,CONCATENATE(PREENCHER!#REF!,#REF!),PREENCHER!I9))</f>
      </c>
      <c r="J14" s="33">
        <f>IF(PREENCHER!J9="","",IF(COUNTIF(PREENCHER!#REF!,PREENCHER!J9)=0,CONCATENATE(PREENCHER!#REF!,#REF!),PREENCHER!J9))</f>
      </c>
      <c r="K14" s="33">
        <f>IF(PREENCHER!K9="","",IF(COUNTIF(PREENCHER!#REF!,PREENCHER!K9)=0,CONCATENATE(PREENCHER!#REF!,#REF!),PREENCHER!K9))</f>
      </c>
      <c r="L14" s="33">
        <f>IF(PREENCHER!L9="","",IF(COUNTIF(PREENCHER!#REF!,PREENCHER!L9)=0,CONCATENATE(PREENCHER!#REF!,#REF!),PREENCHER!L9))</f>
      </c>
      <c r="M14" s="33">
        <f>IF(PREENCHER!M9="","",IF(COUNTIF(PREENCHER!#REF!,PREENCHER!M9)=0,CONCATENATE(PREENCHER!#REF!,#REF!),PREENCHER!M9))</f>
      </c>
      <c r="N14" s="33">
        <f>IF(PREENCHER!N9="","",IF(COUNTIF(PREENCHER!#REF!,PREENCHER!N9)=0,CONCATENATE(PREENCHER!#REF!,#REF!),PREENCHER!N9))</f>
      </c>
      <c r="O14" s="65">
        <f t="shared" si="0"/>
      </c>
      <c r="P14" s="65">
        <f t="shared" si="1"/>
      </c>
      <c r="Q14" s="66"/>
      <c r="R14" s="30"/>
      <c r="S14" s="44">
        <f t="shared" si="2"/>
      </c>
      <c r="T14" s="44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Modelo placa PAND</v>
      </c>
      <c r="C15" s="32" t="str">
        <f>IF(PREENCHER!C10="","",PREENCHER!C10)</f>
        <v>unid.</v>
      </c>
      <c r="D15" s="32">
        <f>IF(PREENCHER!D10="","",PREENCHER!D10)</f>
        <v>90</v>
      </c>
      <c r="E15" s="33" t="e">
        <f>IF(PREENCHER!E10="","",IF(COUNTIF(PREENCHER!#REF!,PREENCHER!E10)=0,CONCATENATE(PREENCHER!#REF!,#REF!),PREENCHER!E10))</f>
        <v>#REF!</v>
      </c>
      <c r="F15" s="33" t="e">
        <f>IF(PREENCHER!F10="","",IF(COUNTIF(PREENCHER!#REF!,PREENCHER!F10)=0,CONCATENATE(PREENCHER!#REF!,#REF!),PREENCHER!F10))</f>
        <v>#REF!</v>
      </c>
      <c r="G15" s="33" t="e">
        <f>IF(PREENCHER!G10="","",IF(COUNTIF(PREENCHER!#REF!,PREENCHER!G10)=0,CONCATENATE(PREENCHER!#REF!,#REF!),PREENCHER!G10))</f>
        <v>#REF!</v>
      </c>
      <c r="H15" s="33">
        <f>IF(PREENCHER!H10="","",IF(COUNTIF(PREENCHER!#REF!,PREENCHER!H10)=0,CONCATENATE(PREENCHER!#REF!,#REF!),PREENCHER!H10))</f>
      </c>
      <c r="I15" s="33">
        <f>IF(PREENCHER!I10="","",IF(COUNTIF(PREENCHER!#REF!,PREENCHER!I10)=0,CONCATENATE(PREENCHER!#REF!,#REF!),PREENCHER!I10))</f>
      </c>
      <c r="J15" s="33">
        <f>IF(PREENCHER!J10="","",IF(COUNTIF(PREENCHER!#REF!,PREENCHER!J10)=0,CONCATENATE(PREENCHER!#REF!,#REF!),PREENCHER!J10))</f>
      </c>
      <c r="K15" s="33">
        <f>IF(PREENCHER!K10="","",IF(COUNTIF(PREENCHER!#REF!,PREENCHER!K10)=0,CONCATENATE(PREENCHER!#REF!,#REF!),PREENCHER!K10))</f>
      </c>
      <c r="L15" s="33">
        <f>IF(PREENCHER!L10="","",IF(COUNTIF(PREENCHER!#REF!,PREENCHER!L10)=0,CONCATENATE(PREENCHER!#REF!,#REF!),PREENCHER!L10))</f>
      </c>
      <c r="M15" s="33">
        <f>IF(PREENCHER!M10="","",IF(COUNTIF(PREENCHER!#REF!,PREENCHER!M10)=0,CONCATENATE(PREENCHER!#REF!,#REF!),PREENCHER!M10))</f>
      </c>
      <c r="N15" s="33">
        <f>IF(PREENCHER!N10="","",IF(COUNTIF(PREENCHER!#REF!,PREENCHER!N10)=0,CONCATENATE(PREENCHER!#REF!,#REF!),PREENCHER!N10))</f>
      </c>
      <c r="O15" s="65">
        <f t="shared" si="0"/>
      </c>
      <c r="P15" s="65">
        <f t="shared" si="1"/>
      </c>
      <c r="Q15" s="66"/>
      <c r="R15" s="30"/>
      <c r="S15" s="44">
        <f t="shared" si="2"/>
      </c>
      <c r="T15" s="44">
        <f t="shared" si="3"/>
      </c>
      <c r="U15" s="6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30"/>
      <c r="S16" s="44">
        <f t="shared" si="2"/>
      </c>
      <c r="T16" s="44">
        <f t="shared" si="3"/>
      </c>
      <c r="U16" s="6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30"/>
      <c r="S17" s="44">
        <f t="shared" si="2"/>
      </c>
      <c r="T17" s="44">
        <f t="shared" si="3"/>
      </c>
      <c r="U17" s="6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30"/>
      <c r="S18" s="44">
        <f t="shared" si="2"/>
      </c>
      <c r="T18" s="44">
        <f t="shared" si="3"/>
      </c>
      <c r="U18" s="6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30"/>
      <c r="S19" s="44">
        <f t="shared" si="2"/>
      </c>
      <c r="T19" s="44">
        <f t="shared" si="3"/>
      </c>
      <c r="U19" s="6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30"/>
      <c r="S20" s="44">
        <f t="shared" si="2"/>
      </c>
      <c r="T20" s="44">
        <f t="shared" si="3"/>
      </c>
      <c r="U20" s="6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30"/>
      <c r="S21" s="44">
        <f t="shared" si="2"/>
      </c>
      <c r="T21" s="44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30"/>
      <c r="S22" s="44">
        <f t="shared" si="2"/>
      </c>
      <c r="T22" s="44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30"/>
      <c r="S23" s="44">
        <f t="shared" si="2"/>
      </c>
      <c r="T23" s="44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30"/>
      <c r="S24" s="44">
        <f t="shared" si="2"/>
      </c>
      <c r="T24" s="44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30"/>
      <c r="S25" s="44">
        <f t="shared" si="2"/>
      </c>
      <c r="T25" s="44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30"/>
      <c r="S26" s="44">
        <f t="shared" si="2"/>
      </c>
      <c r="T26" s="44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30"/>
      <c r="S27" s="44">
        <f t="shared" si="2"/>
      </c>
      <c r="T27" s="44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30"/>
      <c r="S28" s="44">
        <f t="shared" si="2"/>
      </c>
      <c r="T28" s="44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30"/>
      <c r="S29" s="44">
        <f t="shared" si="2"/>
      </c>
      <c r="T29" s="44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30"/>
      <c r="S30" s="44">
        <f t="shared" si="2"/>
      </c>
      <c r="T30" s="44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30"/>
      <c r="S31" s="44">
        <f t="shared" si="2"/>
      </c>
      <c r="T31" s="44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30"/>
      <c r="S32" s="44">
        <f t="shared" si="2"/>
      </c>
      <c r="T32" s="44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30"/>
      <c r="S33" s="44">
        <f t="shared" si="2"/>
      </c>
      <c r="T33" s="44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30"/>
      <c r="S34" s="44">
        <f t="shared" si="2"/>
      </c>
      <c r="T34" s="44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30"/>
      <c r="S35" s="44">
        <f t="shared" si="2"/>
      </c>
      <c r="T35" s="44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30"/>
      <c r="S36" s="44">
        <f t="shared" si="2"/>
      </c>
      <c r="T36" s="44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30"/>
      <c r="S37" s="44">
        <f t="shared" si="2"/>
      </c>
      <c r="T37" s="44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30"/>
      <c r="S38" s="44">
        <f t="shared" si="2"/>
      </c>
      <c r="T38" s="44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30"/>
      <c r="S39" s="44">
        <f t="shared" si="2"/>
      </c>
      <c r="T39" s="44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30"/>
      <c r="S40" s="44">
        <f t="shared" si="2"/>
      </c>
      <c r="T40" s="44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30"/>
      <c r="S41" s="44">
        <f t="shared" si="2"/>
      </c>
      <c r="T41" s="44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30"/>
      <c r="S42" s="44">
        <f t="shared" si="2"/>
      </c>
      <c r="T42" s="44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30"/>
      <c r="S43" s="44">
        <f t="shared" si="2"/>
      </c>
      <c r="T43" s="44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30"/>
      <c r="S44" s="44">
        <f t="shared" si="2"/>
      </c>
      <c r="T44" s="44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30"/>
      <c r="S45" s="44">
        <f t="shared" si="2"/>
      </c>
      <c r="T45" s="44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30"/>
      <c r="S46" s="44">
        <f t="shared" si="2"/>
      </c>
      <c r="T46" s="44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30"/>
      <c r="S47" s="44">
        <f t="shared" si="2"/>
      </c>
      <c r="T47" s="44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30"/>
      <c r="S48" s="44">
        <f t="shared" si="2"/>
      </c>
      <c r="T48" s="44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30"/>
      <c r="S49" s="44">
        <f t="shared" si="2"/>
      </c>
      <c r="T49" s="44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30"/>
      <c r="S50" s="44">
        <f t="shared" si="2"/>
      </c>
      <c r="T50" s="44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30"/>
      <c r="S51" s="44">
        <f t="shared" si="2"/>
      </c>
      <c r="T51" s="44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30"/>
      <c r="S52" s="44">
        <f t="shared" si="2"/>
      </c>
      <c r="T52" s="44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30"/>
      <c r="S53" s="44">
        <f t="shared" si="2"/>
      </c>
      <c r="T53" s="44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30"/>
      <c r="S54" s="44">
        <f t="shared" si="2"/>
      </c>
      <c r="T54" s="44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30"/>
      <c r="S55" s="44">
        <f t="shared" si="2"/>
      </c>
      <c r="T55" s="44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30"/>
      <c r="S56" s="44">
        <f t="shared" si="2"/>
      </c>
      <c r="T56" s="44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30"/>
      <c r="S57" s="44">
        <f t="shared" si="2"/>
      </c>
      <c r="T57" s="44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30"/>
      <c r="S58" s="44">
        <f t="shared" si="2"/>
      </c>
      <c r="T58" s="44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30"/>
      <c r="S59" s="44">
        <f t="shared" si="2"/>
      </c>
      <c r="T59" s="44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30"/>
      <c r="S60" s="44">
        <f t="shared" si="2"/>
      </c>
      <c r="T60" s="44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30"/>
      <c r="S61" s="44">
        <f t="shared" si="2"/>
      </c>
      <c r="T61" s="44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30"/>
      <c r="S62" s="44">
        <f t="shared" si="2"/>
      </c>
      <c r="T62" s="44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30"/>
      <c r="S63" s="44">
        <f t="shared" si="2"/>
      </c>
      <c r="T63" s="44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30"/>
      <c r="S64" s="44">
        <f t="shared" si="2"/>
      </c>
      <c r="T64" s="44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30"/>
      <c r="S65" s="44">
        <f t="shared" si="2"/>
      </c>
      <c r="T65" s="44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30"/>
      <c r="S66" s="44">
        <f t="shared" si="2"/>
      </c>
      <c r="T66" s="44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30"/>
      <c r="S67" s="44">
        <f t="shared" si="2"/>
      </c>
      <c r="T67" s="44">
        <f t="shared" si="3"/>
      </c>
      <c r="U67" s="67">
        <f t="shared" si="4"/>
      </c>
    </row>
    <row r="68" spans="1:21" ht="15" customHeight="1">
      <c r="A68" s="78" t="s">
        <v>22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6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mg132003</cp:lastModifiedBy>
  <dcterms:created xsi:type="dcterms:W3CDTF">2023-06-09T16:23:37Z</dcterms:created>
  <dcterms:modified xsi:type="dcterms:W3CDTF">2023-07-04T15:37:53Z</dcterms:modified>
  <cp:category/>
  <cp:version/>
  <cp:contentType/>
  <cp:contentStatus/>
</cp:coreProperties>
</file>