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5. MAI\"/>
    </mc:Choice>
  </mc:AlternateContent>
  <xr:revisionPtr revIDLastSave="0" documentId="13_ncr:1_{7F61D700-1254-41E2-BD94-23AFE30150A6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MAI 2024 (TRF6 - 090059-09006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2" i="1" l="1"/>
  <c r="V52" i="1" s="1"/>
  <c r="R27" i="1"/>
  <c r="V27" i="1" s="1"/>
  <c r="R28" i="1"/>
  <c r="V28" i="1" s="1"/>
  <c r="R26" i="1"/>
  <c r="V26" i="1" s="1"/>
  <c r="Z26" i="1" s="1"/>
  <c r="R29" i="1"/>
  <c r="V29" i="1" s="1"/>
  <c r="Z29" i="1" s="1"/>
  <c r="Z52" i="1" l="1"/>
  <c r="AB52" i="1"/>
  <c r="X52" i="1"/>
  <c r="X28" i="1"/>
  <c r="Z28" i="1"/>
  <c r="AB28" i="1"/>
  <c r="AB27" i="1"/>
  <c r="X27" i="1"/>
  <c r="Z27" i="1"/>
  <c r="AB26" i="1"/>
  <c r="AB29" i="1"/>
  <c r="X26" i="1"/>
  <c r="X29" i="1"/>
  <c r="R51" i="1"/>
  <c r="V51" i="1" s="1"/>
  <c r="X51" i="1" s="1"/>
  <c r="R50" i="1"/>
  <c r="V50" i="1" s="1"/>
  <c r="AB50" i="1" s="1"/>
  <c r="R49" i="1"/>
  <c r="V49" i="1" s="1"/>
  <c r="X49" i="1" s="1"/>
  <c r="R48" i="1"/>
  <c r="V48" i="1" s="1"/>
  <c r="X48" i="1" s="1"/>
  <c r="R47" i="1"/>
  <c r="V47" i="1" s="1"/>
  <c r="AB47" i="1" s="1"/>
  <c r="R24" i="1"/>
  <c r="R25" i="1"/>
  <c r="T31" i="1"/>
  <c r="S31" i="1"/>
  <c r="V25" i="1" l="1"/>
  <c r="X25" i="1" s="1"/>
  <c r="V24" i="1"/>
  <c r="X24" i="1" s="1"/>
  <c r="X50" i="1"/>
  <c r="Z50" i="1"/>
  <c r="X47" i="1"/>
  <c r="AB49" i="1"/>
  <c r="Z49" i="1"/>
  <c r="AB51" i="1"/>
  <c r="AB48" i="1"/>
  <c r="Z51" i="1"/>
  <c r="Z48" i="1"/>
  <c r="Z47" i="1"/>
  <c r="AB25" i="1"/>
  <c r="P54" i="1"/>
  <c r="Q54" i="1"/>
  <c r="O54" i="1"/>
  <c r="P31" i="1"/>
  <c r="Q31" i="1"/>
  <c r="S54" i="1"/>
  <c r="AA54" i="1"/>
  <c r="Y54" i="1"/>
  <c r="W54" i="1"/>
  <c r="U54" i="1"/>
  <c r="T54" i="1"/>
  <c r="R53" i="1"/>
  <c r="V53" i="1" s="1"/>
  <c r="R46" i="1"/>
  <c r="V46" i="1" s="1"/>
  <c r="R45" i="1"/>
  <c r="V45" i="1" s="1"/>
  <c r="R10" i="1"/>
  <c r="V10" i="1" s="1"/>
  <c r="Z10" i="1" s="1"/>
  <c r="R11" i="1"/>
  <c r="V11" i="1" s="1"/>
  <c r="R12" i="1"/>
  <c r="V12" i="1" s="1"/>
  <c r="R13" i="1"/>
  <c r="R14" i="1"/>
  <c r="R15" i="1"/>
  <c r="V15" i="1" s="1"/>
  <c r="R16" i="1"/>
  <c r="R17" i="1"/>
  <c r="R18" i="1"/>
  <c r="V18" i="1" s="1"/>
  <c r="R19" i="1"/>
  <c r="R20" i="1"/>
  <c r="R21" i="1"/>
  <c r="V21" i="1" s="1"/>
  <c r="R22" i="1"/>
  <c r="V22" i="1" s="1"/>
  <c r="R23" i="1"/>
  <c r="V23" i="1" s="1"/>
  <c r="R30" i="1"/>
  <c r="V30" i="1" s="1"/>
  <c r="X30" i="1" s="1"/>
  <c r="AA31" i="1"/>
  <c r="Y31" i="1"/>
  <c r="U31" i="1"/>
  <c r="W31" i="1"/>
  <c r="O31" i="1"/>
  <c r="Z25" i="1" l="1"/>
  <c r="AB24" i="1"/>
  <c r="V20" i="1"/>
  <c r="AB20" i="1" s="1"/>
  <c r="V13" i="1"/>
  <c r="AB13" i="1" s="1"/>
  <c r="Z24" i="1"/>
  <c r="V17" i="1"/>
  <c r="AB17" i="1" s="1"/>
  <c r="V16" i="1"/>
  <c r="AB16" i="1" s="1"/>
  <c r="V19" i="1"/>
  <c r="Z19" i="1" s="1"/>
  <c r="V14" i="1"/>
  <c r="X14" i="1" s="1"/>
  <c r="R54" i="1"/>
  <c r="AB11" i="1"/>
  <c r="Z11" i="1"/>
  <c r="X11" i="1"/>
  <c r="X15" i="1"/>
  <c r="Z15" i="1"/>
  <c r="R31" i="1"/>
  <c r="X12" i="1"/>
  <c r="Z12" i="1"/>
  <c r="AB12" i="1"/>
  <c r="AB21" i="1"/>
  <c r="X21" i="1"/>
  <c r="Z21" i="1"/>
  <c r="AB30" i="1"/>
  <c r="Z30" i="1"/>
  <c r="Z22" i="1"/>
  <c r="X22" i="1"/>
  <c r="AB22" i="1"/>
  <c r="X18" i="1"/>
  <c r="Z18" i="1"/>
  <c r="AB18" i="1"/>
  <c r="AB15" i="1"/>
  <c r="X10" i="1"/>
  <c r="Z20" i="1"/>
  <c r="AB10" i="1"/>
  <c r="Z46" i="1"/>
  <c r="AB46" i="1"/>
  <c r="X46" i="1"/>
  <c r="X45" i="1"/>
  <c r="AB45" i="1"/>
  <c r="Z45" i="1"/>
  <c r="AB53" i="1"/>
  <c r="Z53" i="1"/>
  <c r="X53" i="1"/>
  <c r="AB14" i="1" l="1"/>
  <c r="Z13" i="1"/>
  <c r="Z14" i="1"/>
  <c r="V31" i="1"/>
  <c r="X31" i="1" s="1"/>
  <c r="X20" i="1"/>
  <c r="AB19" i="1"/>
  <c r="X16" i="1"/>
  <c r="X19" i="1"/>
  <c r="X17" i="1"/>
  <c r="Z17" i="1"/>
  <c r="X13" i="1"/>
  <c r="Z16" i="1"/>
  <c r="V54" i="1"/>
  <c r="Z54" i="1" s="1"/>
  <c r="Z23" i="1"/>
  <c r="X23" i="1"/>
  <c r="AB23" i="1"/>
  <c r="AB31" i="1" l="1"/>
  <c r="Z31" i="1"/>
  <c r="AB54" i="1"/>
  <c r="X54" i="1"/>
</calcChain>
</file>

<file path=xl/sharedStrings.xml><?xml version="1.0" encoding="utf-8"?>
<sst xmlns="http://schemas.openxmlformats.org/spreadsheetml/2006/main" count="471" uniqueCount="154">
  <si>
    <t>PODER JUDICIÁRIO</t>
  </si>
  <si>
    <t>ÓRGÃO:</t>
  </si>
  <si>
    <t>UNIDADE:</t>
  </si>
  <si>
    <t>090059 - TRIBUNAL REGIONAL FEDERAL DA 6A. REGIAO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</si>
  <si>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</si>
  <si>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</si>
  <si>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</si>
  <si>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</si>
  <si>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</si>
  <si>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</si>
  <si>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</si>
  <si>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</si>
  <si>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</si>
  <si>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</si>
  <si>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</si>
  <si>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</si>
  <si>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</si>
  <si>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</si>
  <si>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</si>
  <si>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</si>
  <si>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</si>
  <si>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</si>
  <si>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</si>
  <si>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</si>
  <si>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</si>
  <si>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</si>
  <si>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</si>
  <si>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</si>
  <si>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</si>
  <si>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</si>
  <si>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</si>
  <si>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</si>
  <si>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</si>
  <si>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</si>
  <si>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</si>
  <si>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</si>
  <si>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</si>
  <si>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</si>
  <si>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</si>
  <si>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</si>
  <si>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</si>
  <si>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</si>
  <si>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</si>
  <si>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</si>
  <si>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</si>
  <si>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</si>
  <si>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</si>
  <si>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331</t>
  </si>
  <si>
    <t>2004</t>
  </si>
  <si>
    <t>212B</t>
  </si>
  <si>
    <t>846</t>
  </si>
  <si>
    <t>09HB</t>
  </si>
  <si>
    <t>09</t>
  </si>
  <si>
    <t>TOTAIS</t>
  </si>
  <si>
    <t>1000</t>
  </si>
  <si>
    <t>28</t>
  </si>
  <si>
    <t>131</t>
  </si>
  <si>
    <t>219I</t>
  </si>
  <si>
    <t>PUBLICIDADE INSTITUCIONAL E DE UTILIDADE PUBLICA</t>
  </si>
  <si>
    <t>0909</t>
  </si>
  <si>
    <t>OPERACOES ESPECIAIS: OUTROS ENCARGOS ESPECIAIS</t>
  </si>
  <si>
    <t>00S6</t>
  </si>
  <si>
    <t>272</t>
  </si>
  <si>
    <t>0181</t>
  </si>
  <si>
    <t>APOSENTADORIAS E PENSOES CIVIS DA UNIAO</t>
  </si>
  <si>
    <t>1056</t>
  </si>
  <si>
    <t>BENEFICIOS DO RPPS DA UNIAO</t>
  </si>
  <si>
    <t>1027</t>
  </si>
  <si>
    <t>BENEFICIO ESPECIAL - LEI N. 12.618, DE 2012</t>
  </si>
  <si>
    <t>Função e Subfunção</t>
  </si>
  <si>
    <t>Programática (Programa, Ação e Subtítulo)</t>
  </si>
  <si>
    <t>Programa</t>
  </si>
  <si>
    <t>Ação e Subtítulo</t>
  </si>
  <si>
    <t>Fonte</t>
  </si>
  <si>
    <t>GND</t>
  </si>
  <si>
    <t>Execução</t>
  </si>
  <si>
    <t>Provisão</t>
  </si>
  <si>
    <t>Destaque</t>
  </si>
  <si>
    <t>Empenhado</t>
  </si>
  <si>
    <t>Liquidado</t>
  </si>
  <si>
    <t>Pago</t>
  </si>
  <si>
    <t>RESOLUÇÃO 102 CNJ - ANEXO II - DOTAÇÃO E EXECUÇÃO ORÇAMENTÁRIA</t>
  </si>
  <si>
    <t>BENEFICIO ESPECIAL - LEI N. 12.618, D - NA 6. REGIAO DA JUST</t>
  </si>
  <si>
    <t>APOSENTADORIAS E PENSOES CIVIS DA UNI - NA 6. REGIAO DA JUST</t>
  </si>
  <si>
    <t>CONTRIBUICAO DA UNIAO, DE SUAS AUTARQ - NA 6. REGIAO DA JUST</t>
  </si>
  <si>
    <t>ASSISTENCIA MEDICA E ODONTOLOGICA AOS - NA 6. REGIAO DA JUST</t>
  </si>
  <si>
    <t>ATIVOS CIVIS DA UNIAO                 - NA 6. REGIAO DA JUST</t>
  </si>
  <si>
    <t>BENEFICIOS OBRIGATORIOS AOS SERVIDORE - NA 6. REGIAO DA JUST</t>
  </si>
  <si>
    <t>AJUDA DE CUSTO PARA MORADIA OU AUXILI - NA 6. REGIAO DA JUST</t>
  </si>
  <si>
    <t>PUBLICIDADE INSTITUCIONAL E DE UTILID - NA 6. REGIAO DA JUST</t>
  </si>
  <si>
    <t>JULGAMENTO DE CAUSAS NA JUSTICA FEDER - NA 6. REGIAO DA JUST</t>
  </si>
  <si>
    <t>Obs.:</t>
  </si>
  <si>
    <t>1. Movimentação líquida de créditos = Provisão/Destaque recebidos - Provisão/Destaque concedidos</t>
  </si>
  <si>
    <t>2. Nas colunas relativas à execução, não incluir as despesas referentes aos restos a pagar do ano anterior.</t>
  </si>
  <si>
    <t>CONTRIBUICAO DA UNIAO, DE SUAS AUTARQUIAS E FUNDACOES PARA O</t>
  </si>
  <si>
    <t>ASSISTENCIA MEDICA E ODONTOLOGICA AOS SERVIDORES CIVIS, EMPR</t>
  </si>
  <si>
    <t>BENEFICIOS OBRIGATORIOS AOS SERVIDORES CIVIS, EMPREGADOS, MI</t>
  </si>
  <si>
    <t>AJUDA DE CUSTO PARA MORADIA OU AUXILIO-MORADIA A AGENTES PUB</t>
  </si>
  <si>
    <t>11101</t>
  </si>
  <si>
    <t>SUPERIOR TRIBUNAL DE JUSTICA</t>
  </si>
  <si>
    <t>128</t>
  </si>
  <si>
    <t>20G2</t>
  </si>
  <si>
    <t>0001</t>
  </si>
  <si>
    <t>FORMACAO E APERFEICOAMENTO DE MAGISTRADOS</t>
  </si>
  <si>
    <t>FORMACAO E APERFEICOAMENTO DE MAGISTR - NACIONAL</t>
  </si>
  <si>
    <t>12101</t>
  </si>
  <si>
    <t>JUSTICA FEDERAL DE PRIMEIRO GRAU</t>
  </si>
  <si>
    <t>JULGAMENTO DE CAUSAS NA JUSTICA FEDER - NACIONAL</t>
  </si>
  <si>
    <t>6044</t>
  </si>
  <si>
    <t>219Z</t>
  </si>
  <si>
    <t>CONSERVACAO E RECUPERACAO DE ATIVOS DE INFRAESTRUTURA DA UNI</t>
  </si>
  <si>
    <t>CONSERVACAO E RECUPERACAO DE ATIVOS D - NA 6. REGIAO DA JUST</t>
  </si>
  <si>
    <t>33904</t>
  </si>
  <si>
    <t>FUNDO DO REGIME GERAL DA PREVIDENCIA SOCIAL</t>
  </si>
  <si>
    <t>0901</t>
  </si>
  <si>
    <t>0005</t>
  </si>
  <si>
    <t>OPERACOES ESPECIAIS: CUMPRIMENTO DE SENTENCAS JUDICIAIS</t>
  </si>
  <si>
    <t>SENTENCAS JUDICIAIS TRANSITADAS EM JULGADO (PRECATORIOS)</t>
  </si>
  <si>
    <t>71103</t>
  </si>
  <si>
    <t>ENCARGOS FINANC.DA UNIAO-SENTENCAS JUDICIAIS</t>
  </si>
  <si>
    <t>TRIBUNAL REGIONAL FEDERAL DA 6ª REGIÃO</t>
  </si>
  <si>
    <t>090060 - PRECATÓRIOS E REQUISIÇÕES DE PEQUENO VALOR (RPV's)</t>
  </si>
  <si>
    <t>SENTENCAS JUDICIAIS TRANSITADAS EM JU - NACIONAL</t>
  </si>
  <si>
    <t>1001</t>
  </si>
  <si>
    <t>RECURSOS LIVRES DA SEGURIDADE SOCIAL</t>
  </si>
  <si>
    <t>ASSISTENCIA MEDICA E ODONTOLOGICA AOS - NACIONAL</t>
  </si>
  <si>
    <t>0625</t>
  </si>
  <si>
    <t>SENTENCAS JUDICIAIS TRANSITADAS EM JULGADO DE PEQUENO VALOR</t>
  </si>
  <si>
    <t>40901</t>
  </si>
  <si>
    <t>FUNDO DE AMPARO AO TRABALHADOR - FAT</t>
  </si>
  <si>
    <t>1049</t>
  </si>
  <si>
    <t>REC.PROP.UO PARA APLIC. EM SEGURIDADE SOCIAL</t>
  </si>
  <si>
    <t>55901</t>
  </si>
  <si>
    <t>FUNDO NACIONAL DE ASSISTENCIA SOCIAL</t>
  </si>
  <si>
    <t>14114</t>
  </si>
  <si>
    <t>TRIBUNAL REGIONAL ELEITORAL DO PARA</t>
  </si>
  <si>
    <t>20GP</t>
  </si>
  <si>
    <t>0015</t>
  </si>
  <si>
    <t>JULGAMENTO DE CAUSAS E GESTAO ADMINISTRATIVA NA JUSTICA ELEI</t>
  </si>
  <si>
    <t>JULGAMENTO DE CAUSAS E GESTAO ADMINIS - NO ESTADO DO PARA</t>
  </si>
  <si>
    <t>14119</t>
  </si>
  <si>
    <t>TRIBUNAL REGIONAL ELEITORAL DO RIO DE JANEIRO</t>
  </si>
  <si>
    <t>JULGAMENTO DE CAUSAS E GESTAO ADMINIS - NO ESTADO DO RIO DE</t>
  </si>
  <si>
    <t>00G5</t>
  </si>
  <si>
    <t>CONTRIBUICAO DA UNIAO, DE SUAS AUTARQ - NACIONAL</t>
  </si>
  <si>
    <t>12102</t>
  </si>
  <si>
    <t>TRIBUNAL REGIONAL FEDERAL DA 1A. REGIAO</t>
  </si>
  <si>
    <t>6012</t>
  </si>
  <si>
    <t>JULGAMENTO DE CAUSAS NA JUSTICA FEDER - NA 1. REGIAO DA JUST</t>
  </si>
  <si>
    <t>14101</t>
  </si>
  <si>
    <t>TRIBUNAL SUPERIOR ELEITORAL</t>
  </si>
  <si>
    <t>4269</t>
  </si>
  <si>
    <t>PLEITOS ELEITORAIS</t>
  </si>
  <si>
    <t>PLEITOS ELEITORAIS                    -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</si>
</sst>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14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5" fillId="0" borderId="0" applyBorder="0" applyProtection="0"/>
    <xf numFmtId="164" fontId="5" fillId="0" borderId="0" applyBorder="0" applyProtection="0"/>
    <xf numFmtId="0" fontId="8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3" fillId="3" borderId="0" xfId="0" applyFont="1" applyFill="1" applyAlignment="1">
      <alignment vertical="top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0" fontId="1" fillId="3" borderId="0" xfId="0" applyFont="1" applyFill="1"/>
    <xf numFmtId="0" fontId="0" fillId="3" borderId="0" xfId="0" applyFill="1"/>
    <xf numFmtId="43" fontId="6" fillId="3" borderId="2" xfId="4" applyFont="1" applyFill="1" applyBorder="1" applyAlignment="1">
      <alignment horizontal="left" vertical="center" wrapText="1"/>
    </xf>
    <xf numFmtId="43" fontId="7" fillId="3" borderId="2" xfId="0" applyNumberFormat="1" applyFont="1" applyFill="1" applyBorder="1"/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3" fontId="7" fillId="3" borderId="2" xfId="4" applyFont="1" applyFill="1" applyBorder="1" applyAlignment="1">
      <alignment horizontal="right"/>
    </xf>
    <xf numFmtId="43" fontId="6" fillId="3" borderId="2" xfId="4" applyFont="1" applyFill="1" applyBorder="1" applyAlignment="1">
      <alignment horizontal="right" vertical="center"/>
    </xf>
    <xf numFmtId="43" fontId="10" fillId="4" borderId="2" xfId="4" applyFont="1" applyFill="1" applyBorder="1" applyAlignment="1">
      <alignment horizontal="right" vertical="center"/>
    </xf>
    <xf numFmtId="43" fontId="13" fillId="3" borderId="2" xfId="4" applyFont="1" applyFill="1" applyBorder="1" applyAlignment="1">
      <alignment horizontal="right" vertical="center"/>
    </xf>
    <xf numFmtId="43" fontId="7" fillId="3" borderId="2" xfId="4" applyFont="1" applyFill="1" applyBorder="1"/>
    <xf numFmtId="10" fontId="6" fillId="3" borderId="2" xfId="1" applyNumberFormat="1" applyFont="1" applyFill="1" applyBorder="1" applyAlignment="1" applyProtection="1">
      <alignment horizontal="center" vertical="center"/>
    </xf>
    <xf numFmtId="10" fontId="13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center"/>
    </xf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L57"/>
  <sheetViews>
    <sheetView showGridLines="0" tabSelected="1" zoomScale="85" zoomScaleNormal="85" zoomScalePageLayoutView="85" workbookViewId="0">
      <selection activeCell="C41" sqref="C41"/>
    </sheetView>
  </sheetViews>
  <sheetFormatPr defaultRowHeight="12.75" x14ac:dyDescent="0.2"/>
  <cols>
    <col min="1" max="1" width="7.42578125" style="10" customWidth="1"/>
    <col min="2" max="2" width="28.28515625" style="1" customWidth="1"/>
    <col min="3" max="7" width="4.7109375" style="10" customWidth="1"/>
    <col min="8" max="9" width="20" style="1" customWidth="1"/>
    <col min="10" max="10" width="24.7109375" style="1" customWidth="1"/>
    <col min="11" max="11" width="11.28515625" style="10" customWidth="1"/>
    <col min="12" max="12" width="8" style="10" customWidth="1"/>
    <col min="13" max="13" width="22.28515625" style="1" customWidth="1"/>
    <col min="14" max="14" width="5.7109375" style="10" customWidth="1"/>
    <col min="15" max="15" width="15.42578125" style="1" bestFit="1" customWidth="1"/>
    <col min="16" max="17" width="10.28515625" style="1" customWidth="1"/>
    <col min="18" max="18" width="14.85546875" style="1" bestFit="1" customWidth="1"/>
    <col min="19" max="19" width="12.28515625" style="1" customWidth="1"/>
    <col min="20" max="20" width="16.5703125" style="1" bestFit="1" customWidth="1"/>
    <col min="21" max="21" width="11.28515625" style="1" bestFit="1" customWidth="1"/>
    <col min="22" max="23" width="16.5703125" style="1" bestFit="1" customWidth="1"/>
    <col min="24" max="24" width="8.5703125" style="10" bestFit="1" customWidth="1"/>
    <col min="25" max="25" width="16" style="1" bestFit="1" customWidth="1"/>
    <col min="26" max="26" width="8.5703125" style="10" bestFit="1" customWidth="1"/>
    <col min="27" max="27" width="16" style="1" bestFit="1" customWidth="1"/>
    <col min="28" max="28" width="8.5703125" style="10" bestFit="1" customWidth="1"/>
    <col min="29" max="1026" width="8.85546875" style="1" customWidth="1"/>
  </cols>
  <sheetData>
    <row r="1" spans="1:1026" ht="11.25" customHeight="1" x14ac:dyDescent="0.2">
      <c r="B1" s="2" t="s">
        <v>0</v>
      </c>
      <c r="C1" s="3"/>
      <c r="D1" s="4"/>
      <c r="E1" s="4"/>
      <c r="F1" s="4"/>
      <c r="G1" s="4"/>
      <c r="H1" s="5"/>
      <c r="I1" s="5"/>
      <c r="J1" s="5"/>
      <c r="K1" s="4"/>
      <c r="L1" s="4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4"/>
      <c r="Y1" s="5"/>
      <c r="Z1" s="4"/>
      <c r="AA1" s="5"/>
    </row>
    <row r="2" spans="1:1026" ht="11.25" customHeight="1" x14ac:dyDescent="0.2">
      <c r="B2" s="2" t="s">
        <v>1</v>
      </c>
      <c r="C2" s="43" t="s">
        <v>120</v>
      </c>
      <c r="D2" s="43"/>
      <c r="E2" s="43"/>
      <c r="F2" s="43"/>
      <c r="G2" s="43"/>
      <c r="H2" s="43"/>
      <c r="I2" s="43"/>
      <c r="J2" s="43"/>
      <c r="K2" s="4"/>
      <c r="L2" s="4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5"/>
      <c r="Z2" s="4"/>
      <c r="AA2" s="5"/>
    </row>
    <row r="3" spans="1:1026" ht="11.45" customHeight="1" x14ac:dyDescent="0.2">
      <c r="B3" s="2" t="s">
        <v>2</v>
      </c>
      <c r="C3" s="43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5"/>
      <c r="N3" s="4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</row>
    <row r="4" spans="1:1026" ht="11.45" customHeight="1" x14ac:dyDescent="0.2">
      <c r="B4" s="2" t="s">
        <v>4</v>
      </c>
      <c r="C4" s="44">
        <v>45413</v>
      </c>
      <c r="D4" s="44"/>
      <c r="E4" s="44"/>
      <c r="F4" s="44"/>
      <c r="G4" s="44"/>
      <c r="H4" s="44"/>
      <c r="I4" s="44"/>
      <c r="J4" s="44"/>
      <c r="K4" s="4"/>
      <c r="L4" s="4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4"/>
      <c r="Y4" s="5"/>
      <c r="Z4" s="4"/>
      <c r="AA4" s="5"/>
    </row>
    <row r="5" spans="1:1026" ht="11.25" customHeight="1" x14ac:dyDescent="0.2">
      <c r="A5" s="13"/>
      <c r="B5" s="6"/>
      <c r="C5" s="4"/>
      <c r="D5" s="4"/>
      <c r="E5" s="4"/>
      <c r="F5" s="4"/>
      <c r="G5" s="4"/>
      <c r="H5" s="5"/>
      <c r="I5" s="5"/>
      <c r="J5" s="5"/>
      <c r="K5" s="4"/>
      <c r="L5" s="4"/>
      <c r="M5" s="5"/>
      <c r="N5" s="4"/>
      <c r="O5" s="5"/>
      <c r="P5" s="5"/>
      <c r="Q5" s="5"/>
      <c r="R5" s="5"/>
      <c r="S5" s="5"/>
      <c r="T5" s="7"/>
      <c r="U5" s="7"/>
      <c r="V5" s="7"/>
      <c r="W5" s="7"/>
      <c r="X5" s="12"/>
      <c r="Y5" s="7"/>
      <c r="Z5" s="12"/>
      <c r="AA5" s="7"/>
    </row>
    <row r="6" spans="1:1026" x14ac:dyDescent="0.2">
      <c r="A6" s="45" t="s">
        <v>81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1026" ht="12.75" customHeight="1" x14ac:dyDescent="0.2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 t="s">
        <v>6</v>
      </c>
      <c r="P7" s="47" t="s">
        <v>7</v>
      </c>
      <c r="Q7" s="47"/>
      <c r="R7" s="47" t="s">
        <v>8</v>
      </c>
      <c r="S7" s="47" t="s">
        <v>9</v>
      </c>
      <c r="T7" s="48" t="s">
        <v>10</v>
      </c>
      <c r="U7" s="48"/>
      <c r="V7" s="47" t="s">
        <v>11</v>
      </c>
      <c r="W7" s="49" t="s">
        <v>75</v>
      </c>
      <c r="X7" s="49"/>
      <c r="Y7" s="49"/>
      <c r="Z7" s="49"/>
      <c r="AA7" s="49"/>
      <c r="AB7" s="49"/>
    </row>
    <row r="8" spans="1:1026" ht="42" customHeight="1" x14ac:dyDescent="0.2">
      <c r="A8" s="49" t="s">
        <v>12</v>
      </c>
      <c r="B8" s="49"/>
      <c r="C8" s="34" t="s">
        <v>69</v>
      </c>
      <c r="D8" s="35"/>
      <c r="E8" s="34" t="s">
        <v>70</v>
      </c>
      <c r="F8" s="38"/>
      <c r="G8" s="35"/>
      <c r="H8" s="40" t="s">
        <v>18</v>
      </c>
      <c r="I8" s="41"/>
      <c r="J8" s="42"/>
      <c r="K8" s="49" t="s">
        <v>13</v>
      </c>
      <c r="L8" s="49" t="s">
        <v>73</v>
      </c>
      <c r="M8" s="49"/>
      <c r="N8" s="49" t="s">
        <v>74</v>
      </c>
      <c r="O8" s="47"/>
      <c r="P8" s="18" t="s">
        <v>14</v>
      </c>
      <c r="Q8" s="18" t="s">
        <v>15</v>
      </c>
      <c r="R8" s="47"/>
      <c r="S8" s="47"/>
      <c r="T8" s="19" t="s">
        <v>76</v>
      </c>
      <c r="U8" s="19" t="s">
        <v>77</v>
      </c>
      <c r="V8" s="47"/>
      <c r="W8" s="19" t="s">
        <v>78</v>
      </c>
      <c r="X8" s="19" t="s">
        <v>16</v>
      </c>
      <c r="Y8" s="19" t="s">
        <v>79</v>
      </c>
      <c r="Z8" s="19" t="s">
        <v>16</v>
      </c>
      <c r="AA8" s="19" t="s">
        <v>80</v>
      </c>
      <c r="AB8" s="19" t="s">
        <v>16</v>
      </c>
    </row>
    <row r="9" spans="1:1026" x14ac:dyDescent="0.2">
      <c r="A9" s="19" t="s">
        <v>17</v>
      </c>
      <c r="B9" s="19" t="s">
        <v>18</v>
      </c>
      <c r="C9" s="36"/>
      <c r="D9" s="37"/>
      <c r="E9" s="36"/>
      <c r="F9" s="39"/>
      <c r="G9" s="37"/>
      <c r="H9" s="20" t="s">
        <v>71</v>
      </c>
      <c r="I9" s="40" t="s">
        <v>72</v>
      </c>
      <c r="J9" s="42"/>
      <c r="K9" s="49"/>
      <c r="L9" s="19" t="s">
        <v>17</v>
      </c>
      <c r="M9" s="19" t="s">
        <v>18</v>
      </c>
      <c r="N9" s="49"/>
      <c r="O9" s="18" t="s">
        <v>19</v>
      </c>
      <c r="P9" s="18" t="s">
        <v>20</v>
      </c>
      <c r="Q9" s="18" t="s">
        <v>21</v>
      </c>
      <c r="R9" s="18" t="s">
        <v>22</v>
      </c>
      <c r="S9" s="18" t="s">
        <v>23</v>
      </c>
      <c r="T9" s="19" t="s">
        <v>24</v>
      </c>
      <c r="U9" s="19" t="s">
        <v>25</v>
      </c>
      <c r="V9" s="18" t="s">
        <v>26</v>
      </c>
      <c r="W9" s="19" t="s">
        <v>27</v>
      </c>
      <c r="X9" s="19" t="s">
        <v>28</v>
      </c>
      <c r="Y9" s="19" t="s">
        <v>29</v>
      </c>
      <c r="Z9" s="19" t="s">
        <v>30</v>
      </c>
      <c r="AA9" s="19" t="s">
        <v>31</v>
      </c>
      <c r="AB9" s="19" t="s">
        <v>32</v>
      </c>
    </row>
    <row r="10" spans="1:1026" ht="33.75" x14ac:dyDescent="0.2">
      <c r="A10" s="9" t="s">
        <v>98</v>
      </c>
      <c r="B10" s="8" t="s">
        <v>99</v>
      </c>
      <c r="C10" s="9" t="s">
        <v>35</v>
      </c>
      <c r="D10" s="9" t="s">
        <v>100</v>
      </c>
      <c r="E10" s="9" t="s">
        <v>37</v>
      </c>
      <c r="F10" s="9" t="s">
        <v>101</v>
      </c>
      <c r="G10" s="9" t="s">
        <v>102</v>
      </c>
      <c r="H10" s="8" t="s">
        <v>38</v>
      </c>
      <c r="I10" s="8" t="s">
        <v>103</v>
      </c>
      <c r="J10" s="11" t="s">
        <v>104</v>
      </c>
      <c r="K10" s="9">
        <v>1</v>
      </c>
      <c r="L10" s="9" t="s">
        <v>54</v>
      </c>
      <c r="M10" s="8" t="s">
        <v>41</v>
      </c>
      <c r="N10" s="9">
        <v>3</v>
      </c>
      <c r="O10" s="26"/>
      <c r="P10" s="26"/>
      <c r="Q10" s="26"/>
      <c r="R10" s="26">
        <f t="shared" ref="R10:R19" si="0">O10+P10+Q10</f>
        <v>0</v>
      </c>
      <c r="S10" s="26"/>
      <c r="T10" s="26">
        <v>1144</v>
      </c>
      <c r="U10" s="26">
        <v>2288</v>
      </c>
      <c r="V10" s="27">
        <f>R10+S10+T10+U10</f>
        <v>3432</v>
      </c>
      <c r="W10" s="26">
        <v>3432</v>
      </c>
      <c r="X10" s="30">
        <f t="shared" ref="X10:X19" si="1">W10/V10</f>
        <v>1</v>
      </c>
      <c r="Y10" s="26">
        <v>3432</v>
      </c>
      <c r="Z10" s="30">
        <f t="shared" ref="Z10:Z19" si="2">Y10/V10</f>
        <v>1</v>
      </c>
      <c r="AA10" s="26">
        <v>3432</v>
      </c>
      <c r="AB10" s="30">
        <f t="shared" ref="AB10:AB19" si="3">AA10/V10</f>
        <v>1</v>
      </c>
    </row>
    <row r="11" spans="1:1026" ht="33.75" x14ac:dyDescent="0.2">
      <c r="A11" s="9" t="s">
        <v>105</v>
      </c>
      <c r="B11" s="8" t="s">
        <v>106</v>
      </c>
      <c r="C11" s="9" t="s">
        <v>35</v>
      </c>
      <c r="D11" s="9" t="s">
        <v>47</v>
      </c>
      <c r="E11" s="9" t="s">
        <v>37</v>
      </c>
      <c r="F11" s="9" t="s">
        <v>48</v>
      </c>
      <c r="G11" s="9" t="s">
        <v>102</v>
      </c>
      <c r="H11" s="8" t="s">
        <v>38</v>
      </c>
      <c r="I11" s="8" t="s">
        <v>95</v>
      </c>
      <c r="J11" s="11" t="s">
        <v>125</v>
      </c>
      <c r="K11" s="9">
        <v>1</v>
      </c>
      <c r="L11" s="9" t="s">
        <v>54</v>
      </c>
      <c r="M11" s="8" t="s">
        <v>41</v>
      </c>
      <c r="N11" s="9">
        <v>3</v>
      </c>
      <c r="O11" s="26"/>
      <c r="P11" s="26"/>
      <c r="Q11" s="26"/>
      <c r="R11" s="26">
        <f t="shared" si="0"/>
        <v>0</v>
      </c>
      <c r="S11" s="26"/>
      <c r="T11" s="26">
        <v>13245.13</v>
      </c>
      <c r="U11" s="26">
        <v>0</v>
      </c>
      <c r="V11" s="27">
        <f t="shared" ref="V11:V30" si="4">R11+S11+T11+U11</f>
        <v>13245.13</v>
      </c>
      <c r="W11" s="26">
        <v>13245.13</v>
      </c>
      <c r="X11" s="30">
        <f t="shared" si="1"/>
        <v>1</v>
      </c>
      <c r="Y11" s="26">
        <v>13245.13</v>
      </c>
      <c r="Z11" s="30">
        <f t="shared" si="2"/>
        <v>1</v>
      </c>
      <c r="AA11" s="26">
        <v>13245.13</v>
      </c>
      <c r="AB11" s="30">
        <f t="shared" si="3"/>
        <v>1</v>
      </c>
    </row>
    <row r="12" spans="1:1026" ht="33.75" x14ac:dyDescent="0.2">
      <c r="A12" s="9" t="s">
        <v>105</v>
      </c>
      <c r="B12" s="8" t="s">
        <v>106</v>
      </c>
      <c r="C12" s="9" t="s">
        <v>35</v>
      </c>
      <c r="D12" s="9" t="s">
        <v>36</v>
      </c>
      <c r="E12" s="9" t="s">
        <v>37</v>
      </c>
      <c r="F12" s="9" t="s">
        <v>39</v>
      </c>
      <c r="G12" s="9" t="s">
        <v>102</v>
      </c>
      <c r="H12" s="8" t="s">
        <v>38</v>
      </c>
      <c r="I12" s="8" t="s">
        <v>40</v>
      </c>
      <c r="J12" s="11" t="s">
        <v>107</v>
      </c>
      <c r="K12" s="9">
        <v>1</v>
      </c>
      <c r="L12" s="9" t="s">
        <v>54</v>
      </c>
      <c r="M12" s="8" t="s">
        <v>41</v>
      </c>
      <c r="N12" s="9">
        <v>3</v>
      </c>
      <c r="O12" s="26"/>
      <c r="P12" s="26"/>
      <c r="Q12" s="26"/>
      <c r="R12" s="26">
        <f t="shared" si="0"/>
        <v>0</v>
      </c>
      <c r="S12" s="26"/>
      <c r="T12" s="26">
        <v>18589.38</v>
      </c>
      <c r="U12" s="26">
        <v>0</v>
      </c>
      <c r="V12" s="27">
        <f t="shared" si="4"/>
        <v>18589.38</v>
      </c>
      <c r="W12" s="26">
        <v>12266.94</v>
      </c>
      <c r="X12" s="30">
        <f t="shared" si="1"/>
        <v>0.65988967894572059</v>
      </c>
      <c r="Y12" s="26">
        <v>2799.43</v>
      </c>
      <c r="Z12" s="30">
        <f t="shared" si="2"/>
        <v>0.15059297297704385</v>
      </c>
      <c r="AA12" s="26">
        <v>2799.43</v>
      </c>
      <c r="AB12" s="30">
        <f t="shared" si="3"/>
        <v>0.15059297297704385</v>
      </c>
    </row>
    <row r="13" spans="1:1026" ht="33.75" x14ac:dyDescent="0.2">
      <c r="A13" s="9" t="s">
        <v>105</v>
      </c>
      <c r="B13" s="8" t="s">
        <v>106</v>
      </c>
      <c r="C13" s="9" t="s">
        <v>35</v>
      </c>
      <c r="D13" s="9" t="s">
        <v>36</v>
      </c>
      <c r="E13" s="9" t="s">
        <v>37</v>
      </c>
      <c r="F13" s="9" t="s">
        <v>39</v>
      </c>
      <c r="G13" s="9" t="s">
        <v>102</v>
      </c>
      <c r="H13" s="8" t="s">
        <v>38</v>
      </c>
      <c r="I13" s="8" t="s">
        <v>40</v>
      </c>
      <c r="J13" s="11" t="s">
        <v>107</v>
      </c>
      <c r="K13" s="9">
        <v>1</v>
      </c>
      <c r="L13" s="9" t="s">
        <v>67</v>
      </c>
      <c r="M13" s="8" t="s">
        <v>42</v>
      </c>
      <c r="N13" s="9">
        <v>3</v>
      </c>
      <c r="O13" s="26"/>
      <c r="P13" s="26"/>
      <c r="Q13" s="26"/>
      <c r="R13" s="26">
        <f t="shared" si="0"/>
        <v>0</v>
      </c>
      <c r="S13" s="26"/>
      <c r="T13" s="26">
        <v>5055026.2</v>
      </c>
      <c r="U13" s="26">
        <v>0</v>
      </c>
      <c r="V13" s="27">
        <f t="shared" si="4"/>
        <v>5055026.2</v>
      </c>
      <c r="W13" s="26">
        <v>5055026.2</v>
      </c>
      <c r="X13" s="30">
        <f t="shared" si="1"/>
        <v>1</v>
      </c>
      <c r="Y13" s="26">
        <v>1403403.78</v>
      </c>
      <c r="Z13" s="30">
        <f t="shared" si="2"/>
        <v>0.27762542160513431</v>
      </c>
      <c r="AA13" s="26">
        <v>1403403.78</v>
      </c>
      <c r="AB13" s="30">
        <f t="shared" si="3"/>
        <v>0.27762542160513431</v>
      </c>
    </row>
    <row r="14" spans="1:1026" s="15" customFormat="1" ht="33.75" x14ac:dyDescent="0.2">
      <c r="A14" s="9" t="s">
        <v>145</v>
      </c>
      <c r="B14" s="8" t="s">
        <v>146</v>
      </c>
      <c r="C14" s="9" t="s">
        <v>35</v>
      </c>
      <c r="D14" s="9" t="s">
        <v>36</v>
      </c>
      <c r="E14" s="9" t="s">
        <v>37</v>
      </c>
      <c r="F14" s="9" t="s">
        <v>39</v>
      </c>
      <c r="G14" s="9" t="s">
        <v>147</v>
      </c>
      <c r="H14" s="8" t="s">
        <v>38</v>
      </c>
      <c r="I14" s="8" t="s">
        <v>40</v>
      </c>
      <c r="J14" s="11" t="s">
        <v>148</v>
      </c>
      <c r="K14" s="9">
        <v>1</v>
      </c>
      <c r="L14" s="9" t="s">
        <v>54</v>
      </c>
      <c r="M14" s="8" t="s">
        <v>41</v>
      </c>
      <c r="N14" s="9">
        <v>3</v>
      </c>
      <c r="O14" s="26"/>
      <c r="P14" s="26"/>
      <c r="Q14" s="26"/>
      <c r="R14" s="26">
        <f t="shared" si="0"/>
        <v>0</v>
      </c>
      <c r="S14" s="26"/>
      <c r="T14" s="26">
        <v>1523.76</v>
      </c>
      <c r="U14" s="26">
        <v>0</v>
      </c>
      <c r="V14" s="27">
        <f t="shared" si="4"/>
        <v>1523.76</v>
      </c>
      <c r="W14" s="26">
        <v>1523.76</v>
      </c>
      <c r="X14" s="30">
        <f t="shared" si="1"/>
        <v>1</v>
      </c>
      <c r="Y14" s="26">
        <v>0</v>
      </c>
      <c r="Z14" s="30">
        <f t="shared" si="2"/>
        <v>0</v>
      </c>
      <c r="AA14" s="26">
        <v>0</v>
      </c>
      <c r="AB14" s="30">
        <f t="shared" si="3"/>
        <v>0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</row>
    <row r="15" spans="1:1026" s="15" customFormat="1" ht="33.75" x14ac:dyDescent="0.2">
      <c r="A15" s="9" t="s">
        <v>33</v>
      </c>
      <c r="B15" s="8" t="s">
        <v>34</v>
      </c>
      <c r="C15" s="9" t="s">
        <v>55</v>
      </c>
      <c r="D15" s="9" t="s">
        <v>50</v>
      </c>
      <c r="E15" s="9" t="s">
        <v>59</v>
      </c>
      <c r="F15" s="9" t="s">
        <v>61</v>
      </c>
      <c r="G15" s="9" t="s">
        <v>108</v>
      </c>
      <c r="H15" s="8" t="s">
        <v>60</v>
      </c>
      <c r="I15" s="8" t="s">
        <v>68</v>
      </c>
      <c r="J15" s="11" t="s">
        <v>82</v>
      </c>
      <c r="K15" s="9">
        <v>1</v>
      </c>
      <c r="L15" s="9" t="s">
        <v>54</v>
      </c>
      <c r="M15" s="8" t="s">
        <v>41</v>
      </c>
      <c r="N15" s="9">
        <v>1</v>
      </c>
      <c r="O15" s="26"/>
      <c r="P15" s="26"/>
      <c r="Q15" s="26"/>
      <c r="R15" s="26">
        <f t="shared" si="0"/>
        <v>0</v>
      </c>
      <c r="S15" s="26"/>
      <c r="T15" s="26">
        <v>1300000</v>
      </c>
      <c r="U15" s="26">
        <v>0</v>
      </c>
      <c r="V15" s="27">
        <f t="shared" si="4"/>
        <v>1300000</v>
      </c>
      <c r="W15" s="26">
        <v>0</v>
      </c>
      <c r="X15" s="30">
        <f t="shared" si="1"/>
        <v>0</v>
      </c>
      <c r="Y15" s="26">
        <v>0</v>
      </c>
      <c r="Z15" s="30">
        <f t="shared" si="2"/>
        <v>0</v>
      </c>
      <c r="AA15" s="26">
        <v>0</v>
      </c>
      <c r="AB15" s="30">
        <f t="shared" si="3"/>
        <v>0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</row>
    <row r="16" spans="1:1026" s="15" customFormat="1" ht="33.75" x14ac:dyDescent="0.2">
      <c r="A16" s="9" t="s">
        <v>33</v>
      </c>
      <c r="B16" s="8" t="s">
        <v>34</v>
      </c>
      <c r="C16" s="9" t="s">
        <v>52</v>
      </c>
      <c r="D16" s="9" t="s">
        <v>62</v>
      </c>
      <c r="E16" s="9" t="s">
        <v>37</v>
      </c>
      <c r="F16" s="9" t="s">
        <v>63</v>
      </c>
      <c r="G16" s="9" t="s">
        <v>108</v>
      </c>
      <c r="H16" s="8" t="s">
        <v>38</v>
      </c>
      <c r="I16" s="8" t="s">
        <v>64</v>
      </c>
      <c r="J16" s="11" t="s">
        <v>83</v>
      </c>
      <c r="K16" s="9">
        <v>2</v>
      </c>
      <c r="L16" s="9" t="s">
        <v>54</v>
      </c>
      <c r="M16" s="8" t="s">
        <v>41</v>
      </c>
      <c r="N16" s="9">
        <v>1</v>
      </c>
      <c r="O16" s="26"/>
      <c r="P16" s="26"/>
      <c r="Q16" s="26"/>
      <c r="R16" s="26">
        <f t="shared" si="0"/>
        <v>0</v>
      </c>
      <c r="S16" s="26"/>
      <c r="T16" s="26">
        <v>1300000</v>
      </c>
      <c r="U16" s="26">
        <v>0</v>
      </c>
      <c r="V16" s="27">
        <f t="shared" si="4"/>
        <v>1300000</v>
      </c>
      <c r="W16" s="26">
        <v>1279000</v>
      </c>
      <c r="X16" s="30">
        <f t="shared" si="1"/>
        <v>0.98384615384615381</v>
      </c>
      <c r="Y16" s="26">
        <v>494257.9</v>
      </c>
      <c r="Z16" s="30">
        <f t="shared" si="2"/>
        <v>0.38019838461538463</v>
      </c>
      <c r="AA16" s="26">
        <v>469484.57</v>
      </c>
      <c r="AB16" s="30">
        <f t="shared" si="3"/>
        <v>0.36114197692307692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</row>
    <row r="17" spans="1:1026" s="15" customFormat="1" ht="33.75" x14ac:dyDescent="0.2">
      <c r="A17" s="9" t="s">
        <v>33</v>
      </c>
      <c r="B17" s="8" t="s">
        <v>34</v>
      </c>
      <c r="C17" s="9" t="s">
        <v>52</v>
      </c>
      <c r="D17" s="9" t="s">
        <v>62</v>
      </c>
      <c r="E17" s="9" t="s">
        <v>37</v>
      </c>
      <c r="F17" s="9" t="s">
        <v>63</v>
      </c>
      <c r="G17" s="9" t="s">
        <v>108</v>
      </c>
      <c r="H17" s="8" t="s">
        <v>38</v>
      </c>
      <c r="I17" s="8" t="s">
        <v>64</v>
      </c>
      <c r="J17" s="11" t="s">
        <v>83</v>
      </c>
      <c r="K17" s="9">
        <v>2</v>
      </c>
      <c r="L17" s="9" t="s">
        <v>65</v>
      </c>
      <c r="M17" s="8" t="s">
        <v>66</v>
      </c>
      <c r="N17" s="9">
        <v>1</v>
      </c>
      <c r="O17" s="26"/>
      <c r="P17" s="26"/>
      <c r="Q17" s="26"/>
      <c r="R17" s="26">
        <f t="shared" si="0"/>
        <v>0</v>
      </c>
      <c r="S17" s="26"/>
      <c r="T17" s="26">
        <v>316000</v>
      </c>
      <c r="U17" s="26">
        <v>0</v>
      </c>
      <c r="V17" s="27">
        <f t="shared" si="4"/>
        <v>316000</v>
      </c>
      <c r="W17" s="26">
        <v>310968.74</v>
      </c>
      <c r="X17" s="30">
        <f t="shared" si="1"/>
        <v>0.9840782911392405</v>
      </c>
      <c r="Y17" s="26">
        <v>310968.74</v>
      </c>
      <c r="Z17" s="30">
        <f t="shared" si="2"/>
        <v>0.9840782911392405</v>
      </c>
      <c r="AA17" s="26">
        <v>310968.74</v>
      </c>
      <c r="AB17" s="30">
        <f t="shared" si="3"/>
        <v>0.9840782911392405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</row>
    <row r="18" spans="1:1026" s="15" customFormat="1" ht="45" x14ac:dyDescent="0.2">
      <c r="A18" s="9" t="s">
        <v>33</v>
      </c>
      <c r="B18" s="8" t="s">
        <v>34</v>
      </c>
      <c r="C18" s="9" t="s">
        <v>35</v>
      </c>
      <c r="D18" s="9" t="s">
        <v>50</v>
      </c>
      <c r="E18" s="9" t="s">
        <v>37</v>
      </c>
      <c r="F18" s="9" t="s">
        <v>51</v>
      </c>
      <c r="G18" s="9" t="s">
        <v>108</v>
      </c>
      <c r="H18" s="8" t="s">
        <v>38</v>
      </c>
      <c r="I18" s="8" t="s">
        <v>94</v>
      </c>
      <c r="J18" s="11" t="s">
        <v>84</v>
      </c>
      <c r="K18" s="9">
        <v>1</v>
      </c>
      <c r="L18" s="9" t="s">
        <v>54</v>
      </c>
      <c r="M18" s="8" t="s">
        <v>41</v>
      </c>
      <c r="N18" s="9">
        <v>1</v>
      </c>
      <c r="O18" s="26"/>
      <c r="P18" s="26"/>
      <c r="Q18" s="26"/>
      <c r="R18" s="26">
        <f t="shared" si="0"/>
        <v>0</v>
      </c>
      <c r="S18" s="26"/>
      <c r="T18" s="26">
        <v>14800000</v>
      </c>
      <c r="U18" s="26">
        <v>0</v>
      </c>
      <c r="V18" s="27">
        <f t="shared" si="4"/>
        <v>14800000</v>
      </c>
      <c r="W18" s="26">
        <v>14785000</v>
      </c>
      <c r="X18" s="30">
        <f t="shared" si="1"/>
        <v>0.99898648648648647</v>
      </c>
      <c r="Y18" s="26">
        <v>6312783.3200000003</v>
      </c>
      <c r="Z18" s="30">
        <f t="shared" si="2"/>
        <v>0.42653941351351354</v>
      </c>
      <c r="AA18" s="26">
        <v>6312783.3200000003</v>
      </c>
      <c r="AB18" s="30">
        <f t="shared" si="3"/>
        <v>0.42653941351351354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</row>
    <row r="19" spans="1:1026" s="15" customFormat="1" ht="33.75" x14ac:dyDescent="0.2">
      <c r="A19" s="9" t="s">
        <v>33</v>
      </c>
      <c r="B19" s="8" t="s">
        <v>34</v>
      </c>
      <c r="C19" s="9" t="s">
        <v>35</v>
      </c>
      <c r="D19" s="9" t="s">
        <v>47</v>
      </c>
      <c r="E19" s="9" t="s">
        <v>37</v>
      </c>
      <c r="F19" s="9" t="s">
        <v>48</v>
      </c>
      <c r="G19" s="9" t="s">
        <v>108</v>
      </c>
      <c r="H19" s="8" t="s">
        <v>38</v>
      </c>
      <c r="I19" s="8" t="s">
        <v>95</v>
      </c>
      <c r="J19" s="11" t="s">
        <v>85</v>
      </c>
      <c r="K19" s="9">
        <v>1</v>
      </c>
      <c r="L19" s="9" t="s">
        <v>54</v>
      </c>
      <c r="M19" s="8" t="s">
        <v>41</v>
      </c>
      <c r="N19" s="9">
        <v>3</v>
      </c>
      <c r="O19" s="26"/>
      <c r="P19" s="26"/>
      <c r="Q19" s="26"/>
      <c r="R19" s="26">
        <f t="shared" si="0"/>
        <v>0</v>
      </c>
      <c r="S19" s="26"/>
      <c r="T19" s="26">
        <v>6872791</v>
      </c>
      <c r="U19" s="26">
        <v>0</v>
      </c>
      <c r="V19" s="27">
        <f t="shared" si="4"/>
        <v>6872791</v>
      </c>
      <c r="W19" s="26">
        <v>2651381.69</v>
      </c>
      <c r="X19" s="30">
        <f t="shared" si="1"/>
        <v>0.38577947299721466</v>
      </c>
      <c r="Y19" s="26">
        <v>1131496.28</v>
      </c>
      <c r="Z19" s="30">
        <f t="shared" si="2"/>
        <v>0.16463417554818705</v>
      </c>
      <c r="AA19" s="26">
        <v>1128957.17</v>
      </c>
      <c r="AB19" s="30">
        <f t="shared" si="3"/>
        <v>0.16426473175162754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</row>
    <row r="20" spans="1:1026" ht="33.75" x14ac:dyDescent="0.2">
      <c r="A20" s="9" t="s">
        <v>33</v>
      </c>
      <c r="B20" s="8" t="s">
        <v>34</v>
      </c>
      <c r="C20" s="9" t="s">
        <v>35</v>
      </c>
      <c r="D20" s="9" t="s">
        <v>43</v>
      </c>
      <c r="E20" s="9" t="s">
        <v>37</v>
      </c>
      <c r="F20" s="9" t="s">
        <v>44</v>
      </c>
      <c r="G20" s="9" t="s">
        <v>108</v>
      </c>
      <c r="H20" s="8" t="s">
        <v>38</v>
      </c>
      <c r="I20" s="8" t="s">
        <v>45</v>
      </c>
      <c r="J20" s="11" t="s">
        <v>86</v>
      </c>
      <c r="K20" s="9">
        <v>1</v>
      </c>
      <c r="L20" s="9" t="s">
        <v>54</v>
      </c>
      <c r="M20" s="8" t="s">
        <v>41</v>
      </c>
      <c r="N20" s="9">
        <v>1</v>
      </c>
      <c r="O20" s="16"/>
      <c r="P20" s="16"/>
      <c r="Q20" s="16"/>
      <c r="R20" s="26">
        <f>O20+P20+Q20</f>
        <v>0</v>
      </c>
      <c r="S20" s="16"/>
      <c r="T20" s="26">
        <v>96600000</v>
      </c>
      <c r="U20" s="26">
        <v>0</v>
      </c>
      <c r="V20" s="27">
        <f t="shared" si="4"/>
        <v>96600000</v>
      </c>
      <c r="W20" s="27">
        <v>96294660.760000005</v>
      </c>
      <c r="X20" s="30">
        <f t="shared" ref="X20:X23" si="5">W20/V20</f>
        <v>0.99683913830227744</v>
      </c>
      <c r="Y20" s="27">
        <v>47657957.490000002</v>
      </c>
      <c r="Z20" s="30">
        <f t="shared" ref="Z20:Z31" si="6">Y20/V20</f>
        <v>0.49335359720496896</v>
      </c>
      <c r="AA20" s="26">
        <v>45918949.090000004</v>
      </c>
      <c r="AB20" s="30">
        <f t="shared" ref="AB20:AB30" si="7">AA20/V20</f>
        <v>0.4753514398550725</v>
      </c>
    </row>
    <row r="21" spans="1:1026" ht="45" x14ac:dyDescent="0.2">
      <c r="A21" s="9" t="s">
        <v>33</v>
      </c>
      <c r="B21" s="8" t="s">
        <v>34</v>
      </c>
      <c r="C21" s="9" t="s">
        <v>35</v>
      </c>
      <c r="D21" s="9" t="s">
        <v>47</v>
      </c>
      <c r="E21" s="9" t="s">
        <v>37</v>
      </c>
      <c r="F21" s="9" t="s">
        <v>49</v>
      </c>
      <c r="G21" s="9" t="s">
        <v>108</v>
      </c>
      <c r="H21" s="8" t="s">
        <v>38</v>
      </c>
      <c r="I21" s="8" t="s">
        <v>96</v>
      </c>
      <c r="J21" s="11" t="s">
        <v>87</v>
      </c>
      <c r="K21" s="9">
        <v>1</v>
      </c>
      <c r="L21" s="9" t="s">
        <v>54</v>
      </c>
      <c r="M21" s="8" t="s">
        <v>41</v>
      </c>
      <c r="N21" s="9">
        <v>3</v>
      </c>
      <c r="O21" s="16"/>
      <c r="P21" s="16"/>
      <c r="Q21" s="16"/>
      <c r="R21" s="26">
        <f t="shared" ref="R21:R30" si="8">O21+P21+Q21</f>
        <v>0</v>
      </c>
      <c r="S21" s="16"/>
      <c r="T21" s="26">
        <v>5667156</v>
      </c>
      <c r="U21" s="26">
        <v>0</v>
      </c>
      <c r="V21" s="27">
        <f t="shared" si="4"/>
        <v>5667156</v>
      </c>
      <c r="W21" s="27">
        <v>5603148.3399999999</v>
      </c>
      <c r="X21" s="30">
        <f t="shared" si="5"/>
        <v>0.9887055059010198</v>
      </c>
      <c r="Y21" s="27">
        <v>3146828.24</v>
      </c>
      <c r="Z21" s="30">
        <f t="shared" si="6"/>
        <v>0.55527468098637134</v>
      </c>
      <c r="AA21" s="26">
        <v>3146828.24</v>
      </c>
      <c r="AB21" s="30">
        <f t="shared" si="7"/>
        <v>0.55527468098637134</v>
      </c>
    </row>
    <row r="22" spans="1:1026" ht="45" x14ac:dyDescent="0.2">
      <c r="A22" s="9" t="s">
        <v>33</v>
      </c>
      <c r="B22" s="8" t="s">
        <v>34</v>
      </c>
      <c r="C22" s="9" t="s">
        <v>35</v>
      </c>
      <c r="D22" s="9" t="s">
        <v>43</v>
      </c>
      <c r="E22" s="9" t="s">
        <v>37</v>
      </c>
      <c r="F22" s="9" t="s">
        <v>46</v>
      </c>
      <c r="G22" s="9" t="s">
        <v>108</v>
      </c>
      <c r="H22" s="8" t="s">
        <v>38</v>
      </c>
      <c r="I22" s="8" t="s">
        <v>97</v>
      </c>
      <c r="J22" s="11" t="s">
        <v>88</v>
      </c>
      <c r="K22" s="9">
        <v>1</v>
      </c>
      <c r="L22" s="9" t="s">
        <v>54</v>
      </c>
      <c r="M22" s="8" t="s">
        <v>41</v>
      </c>
      <c r="N22" s="9">
        <v>3</v>
      </c>
      <c r="O22" s="16"/>
      <c r="P22" s="16"/>
      <c r="Q22" s="16"/>
      <c r="R22" s="26">
        <f t="shared" si="8"/>
        <v>0</v>
      </c>
      <c r="S22" s="16"/>
      <c r="T22" s="26">
        <v>1021955</v>
      </c>
      <c r="U22" s="26">
        <v>0</v>
      </c>
      <c r="V22" s="27">
        <f t="shared" si="4"/>
        <v>1021955</v>
      </c>
      <c r="W22" s="27">
        <v>1003893.54</v>
      </c>
      <c r="X22" s="30">
        <f t="shared" si="5"/>
        <v>0.9823265603671395</v>
      </c>
      <c r="Y22" s="27">
        <v>291206.71999999997</v>
      </c>
      <c r="Z22" s="30">
        <f t="shared" si="6"/>
        <v>0.2849506289415874</v>
      </c>
      <c r="AA22" s="26">
        <v>291206.71999999997</v>
      </c>
      <c r="AB22" s="30">
        <f t="shared" si="7"/>
        <v>0.2849506289415874</v>
      </c>
    </row>
    <row r="23" spans="1:1026" s="15" customFormat="1" ht="33.75" x14ac:dyDescent="0.2">
      <c r="A23" s="32" t="s">
        <v>33</v>
      </c>
      <c r="B23" s="11" t="s">
        <v>34</v>
      </c>
      <c r="C23" s="32" t="s">
        <v>35</v>
      </c>
      <c r="D23" s="32" t="s">
        <v>56</v>
      </c>
      <c r="E23" s="32" t="s">
        <v>37</v>
      </c>
      <c r="F23" s="32" t="s">
        <v>57</v>
      </c>
      <c r="G23" s="32" t="s">
        <v>108</v>
      </c>
      <c r="H23" s="11" t="s">
        <v>38</v>
      </c>
      <c r="I23" s="11" t="s">
        <v>58</v>
      </c>
      <c r="J23" s="11" t="s">
        <v>89</v>
      </c>
      <c r="K23" s="32">
        <v>1</v>
      </c>
      <c r="L23" s="32" t="s">
        <v>54</v>
      </c>
      <c r="M23" s="11" t="s">
        <v>41</v>
      </c>
      <c r="N23" s="32">
        <v>3</v>
      </c>
      <c r="O23" s="16"/>
      <c r="P23" s="16"/>
      <c r="Q23" s="16"/>
      <c r="R23" s="26">
        <f t="shared" si="8"/>
        <v>0</v>
      </c>
      <c r="S23" s="16"/>
      <c r="T23" s="26">
        <v>9980</v>
      </c>
      <c r="U23" s="26">
        <v>0</v>
      </c>
      <c r="V23" s="27">
        <f t="shared" si="4"/>
        <v>9980</v>
      </c>
      <c r="W23" s="26">
        <v>0</v>
      </c>
      <c r="X23" s="30">
        <f t="shared" si="5"/>
        <v>0</v>
      </c>
      <c r="Y23" s="26">
        <v>0</v>
      </c>
      <c r="Z23" s="30">
        <f t="shared" si="6"/>
        <v>0</v>
      </c>
      <c r="AA23" s="26">
        <v>0</v>
      </c>
      <c r="AB23" s="30">
        <f t="shared" si="7"/>
        <v>0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</row>
    <row r="24" spans="1:1026" ht="45" x14ac:dyDescent="0.2">
      <c r="A24" s="9" t="s">
        <v>33</v>
      </c>
      <c r="B24" s="8" t="s">
        <v>34</v>
      </c>
      <c r="C24" s="9" t="s">
        <v>35</v>
      </c>
      <c r="D24" s="9" t="s">
        <v>43</v>
      </c>
      <c r="E24" s="9" t="s">
        <v>37</v>
      </c>
      <c r="F24" s="9" t="s">
        <v>109</v>
      </c>
      <c r="G24" s="9" t="s">
        <v>108</v>
      </c>
      <c r="H24" s="8" t="s">
        <v>38</v>
      </c>
      <c r="I24" s="8" t="s">
        <v>110</v>
      </c>
      <c r="J24" s="11" t="s">
        <v>111</v>
      </c>
      <c r="K24" s="9">
        <v>1</v>
      </c>
      <c r="L24" s="9" t="s">
        <v>54</v>
      </c>
      <c r="M24" s="8" t="s">
        <v>41</v>
      </c>
      <c r="N24" s="9">
        <v>4</v>
      </c>
      <c r="O24" s="16"/>
      <c r="P24" s="16"/>
      <c r="Q24" s="16"/>
      <c r="R24" s="26">
        <f t="shared" si="8"/>
        <v>0</v>
      </c>
      <c r="S24" s="16"/>
      <c r="T24" s="26">
        <v>1871755</v>
      </c>
      <c r="U24" s="26">
        <v>0</v>
      </c>
      <c r="V24" s="27">
        <f t="shared" si="4"/>
        <v>1871755</v>
      </c>
      <c r="W24" s="26">
        <v>0</v>
      </c>
      <c r="X24" s="30">
        <f t="shared" ref="X24:X30" si="9">W24/V24</f>
        <v>0</v>
      </c>
      <c r="Y24" s="26">
        <v>0</v>
      </c>
      <c r="Z24" s="30">
        <f t="shared" ref="Z24:Z29" si="10">Y24/V24</f>
        <v>0</v>
      </c>
      <c r="AA24" s="26">
        <v>0</v>
      </c>
      <c r="AB24" s="30">
        <f t="shared" ref="AB24:AB29" si="11">AA24/V24</f>
        <v>0</v>
      </c>
    </row>
    <row r="25" spans="1:1026" ht="33.75" x14ac:dyDescent="0.2">
      <c r="A25" s="9" t="s">
        <v>33</v>
      </c>
      <c r="B25" s="8" t="s">
        <v>34</v>
      </c>
      <c r="C25" s="9" t="s">
        <v>35</v>
      </c>
      <c r="D25" s="9" t="s">
        <v>36</v>
      </c>
      <c r="E25" s="9" t="s">
        <v>37</v>
      </c>
      <c r="F25" s="9" t="s">
        <v>39</v>
      </c>
      <c r="G25" s="9" t="s">
        <v>108</v>
      </c>
      <c r="H25" s="8" t="s">
        <v>38</v>
      </c>
      <c r="I25" s="8" t="s">
        <v>40</v>
      </c>
      <c r="J25" s="11" t="s">
        <v>90</v>
      </c>
      <c r="K25" s="9">
        <v>1</v>
      </c>
      <c r="L25" s="9" t="s">
        <v>54</v>
      </c>
      <c r="M25" s="8" t="s">
        <v>41</v>
      </c>
      <c r="N25" s="9">
        <v>4</v>
      </c>
      <c r="O25" s="16"/>
      <c r="P25" s="16"/>
      <c r="Q25" s="16"/>
      <c r="R25" s="26">
        <f t="shared" si="8"/>
        <v>0</v>
      </c>
      <c r="S25" s="16"/>
      <c r="T25" s="26">
        <v>16174499</v>
      </c>
      <c r="U25" s="26">
        <v>0</v>
      </c>
      <c r="V25" s="27">
        <f t="shared" si="4"/>
        <v>16174499</v>
      </c>
      <c r="W25" s="27">
        <v>214747.51999999999</v>
      </c>
      <c r="X25" s="30">
        <f t="shared" si="9"/>
        <v>1.3276919427303436E-2</v>
      </c>
      <c r="Y25" s="27">
        <v>20476.080000000002</v>
      </c>
      <c r="Z25" s="30">
        <f t="shared" si="10"/>
        <v>1.2659483301461147E-3</v>
      </c>
      <c r="AA25" s="26">
        <v>18661.080000000002</v>
      </c>
      <c r="AB25" s="30">
        <f t="shared" si="11"/>
        <v>1.1537346535432102E-3</v>
      </c>
    </row>
    <row r="26" spans="1:1026" ht="33.75" x14ac:dyDescent="0.2">
      <c r="A26" s="9" t="s">
        <v>33</v>
      </c>
      <c r="B26" s="8" t="s">
        <v>34</v>
      </c>
      <c r="C26" s="9" t="s">
        <v>35</v>
      </c>
      <c r="D26" s="9" t="s">
        <v>36</v>
      </c>
      <c r="E26" s="9" t="s">
        <v>37</v>
      </c>
      <c r="F26" s="9" t="s">
        <v>39</v>
      </c>
      <c r="G26" s="9" t="s">
        <v>108</v>
      </c>
      <c r="H26" s="8" t="s">
        <v>38</v>
      </c>
      <c r="I26" s="8" t="s">
        <v>40</v>
      </c>
      <c r="J26" s="11" t="s">
        <v>90</v>
      </c>
      <c r="K26" s="9">
        <v>1</v>
      </c>
      <c r="L26" s="9" t="s">
        <v>54</v>
      </c>
      <c r="M26" s="8" t="s">
        <v>41</v>
      </c>
      <c r="N26" s="9">
        <v>3</v>
      </c>
      <c r="O26" s="16"/>
      <c r="P26" s="16"/>
      <c r="Q26" s="16"/>
      <c r="R26" s="26">
        <f t="shared" si="8"/>
        <v>0</v>
      </c>
      <c r="S26" s="16"/>
      <c r="T26" s="26">
        <v>24172444.059999999</v>
      </c>
      <c r="U26" s="26">
        <v>0</v>
      </c>
      <c r="V26" s="27">
        <f t="shared" si="4"/>
        <v>24172444.059999999</v>
      </c>
      <c r="W26" s="27">
        <v>13676313.65</v>
      </c>
      <c r="X26" s="30">
        <f t="shared" si="9"/>
        <v>0.56578116867508854</v>
      </c>
      <c r="Y26" s="27">
        <v>4418990.88</v>
      </c>
      <c r="Z26" s="30">
        <f t="shared" si="10"/>
        <v>0.1828110913828711</v>
      </c>
      <c r="AA26" s="26">
        <v>4368365.46</v>
      </c>
      <c r="AB26" s="30">
        <f t="shared" si="11"/>
        <v>0.18071674710083083</v>
      </c>
    </row>
    <row r="27" spans="1:1026" ht="33.75" x14ac:dyDescent="0.2">
      <c r="A27" s="9" t="s">
        <v>33</v>
      </c>
      <c r="B27" s="8" t="s">
        <v>34</v>
      </c>
      <c r="C27" s="9" t="s">
        <v>35</v>
      </c>
      <c r="D27" s="9" t="s">
        <v>36</v>
      </c>
      <c r="E27" s="9" t="s">
        <v>37</v>
      </c>
      <c r="F27" s="9" t="s">
        <v>39</v>
      </c>
      <c r="G27" s="9" t="s">
        <v>108</v>
      </c>
      <c r="H27" s="8" t="s">
        <v>38</v>
      </c>
      <c r="I27" s="8" t="s">
        <v>40</v>
      </c>
      <c r="J27" s="11" t="s">
        <v>90</v>
      </c>
      <c r="K27" s="9">
        <v>1</v>
      </c>
      <c r="L27" s="9" t="s">
        <v>67</v>
      </c>
      <c r="M27" s="8" t="s">
        <v>42</v>
      </c>
      <c r="N27" s="9">
        <v>3</v>
      </c>
      <c r="O27" s="16"/>
      <c r="P27" s="16"/>
      <c r="Q27" s="16"/>
      <c r="R27" s="26">
        <f t="shared" ref="R27:R28" si="12">O27+P27+Q27</f>
        <v>0</v>
      </c>
      <c r="S27" s="16"/>
      <c r="T27" s="26">
        <v>5045275</v>
      </c>
      <c r="U27" s="26">
        <v>0</v>
      </c>
      <c r="V27" s="27">
        <f t="shared" ref="V27:V28" si="13">R27+S27+T27+U27</f>
        <v>5045275</v>
      </c>
      <c r="W27" s="27">
        <v>3899435.2</v>
      </c>
      <c r="X27" s="30">
        <f t="shared" ref="X27:X28" si="14">W27/V27</f>
        <v>0.77288853432171689</v>
      </c>
      <c r="Y27" s="27">
        <v>1082476.6100000001</v>
      </c>
      <c r="Z27" s="30">
        <f t="shared" ref="Z27:Z28" si="15">Y27/V27</f>
        <v>0.21455254867177709</v>
      </c>
      <c r="AA27" s="26">
        <v>1082476.6100000001</v>
      </c>
      <c r="AB27" s="30">
        <f t="shared" ref="AB27:AB28" si="16">AA27/V27</f>
        <v>0.21455254867177709</v>
      </c>
    </row>
    <row r="28" spans="1:1026" ht="33.75" x14ac:dyDescent="0.2">
      <c r="A28" s="9" t="s">
        <v>149</v>
      </c>
      <c r="B28" s="8" t="s">
        <v>150</v>
      </c>
      <c r="C28" s="9" t="s">
        <v>35</v>
      </c>
      <c r="D28" s="9" t="s">
        <v>36</v>
      </c>
      <c r="E28" s="9" t="s">
        <v>37</v>
      </c>
      <c r="F28" s="9" t="s">
        <v>151</v>
      </c>
      <c r="G28" s="9" t="s">
        <v>102</v>
      </c>
      <c r="H28" s="8" t="s">
        <v>38</v>
      </c>
      <c r="I28" s="8" t="s">
        <v>152</v>
      </c>
      <c r="J28" s="11" t="s">
        <v>153</v>
      </c>
      <c r="K28" s="9">
        <v>1</v>
      </c>
      <c r="L28" s="9" t="s">
        <v>54</v>
      </c>
      <c r="M28" s="8" t="s">
        <v>41</v>
      </c>
      <c r="N28" s="9">
        <v>3</v>
      </c>
      <c r="O28" s="16"/>
      <c r="P28" s="16"/>
      <c r="Q28" s="16"/>
      <c r="R28" s="26">
        <f t="shared" si="12"/>
        <v>0</v>
      </c>
      <c r="S28" s="16"/>
      <c r="T28" s="26">
        <v>0</v>
      </c>
      <c r="U28" s="26">
        <v>0</v>
      </c>
      <c r="V28" s="27">
        <f t="shared" si="13"/>
        <v>0</v>
      </c>
      <c r="W28" s="26">
        <v>0</v>
      </c>
      <c r="X28" s="30" t="e">
        <f t="shared" si="14"/>
        <v>#DIV/0!</v>
      </c>
      <c r="Y28" s="26">
        <v>0</v>
      </c>
      <c r="Z28" s="30" t="e">
        <f t="shared" si="15"/>
        <v>#DIV/0!</v>
      </c>
      <c r="AA28" s="26">
        <v>0</v>
      </c>
      <c r="AB28" s="30" t="e">
        <f t="shared" si="16"/>
        <v>#DIV/0!</v>
      </c>
    </row>
    <row r="29" spans="1:1026" ht="45" x14ac:dyDescent="0.2">
      <c r="A29" s="9" t="s">
        <v>134</v>
      </c>
      <c r="B29" s="8" t="s">
        <v>135</v>
      </c>
      <c r="C29" s="9" t="s">
        <v>35</v>
      </c>
      <c r="D29" s="9" t="s">
        <v>43</v>
      </c>
      <c r="E29" s="9" t="s">
        <v>37</v>
      </c>
      <c r="F29" s="9" t="s">
        <v>136</v>
      </c>
      <c r="G29" s="9" t="s">
        <v>137</v>
      </c>
      <c r="H29" s="8" t="s">
        <v>38</v>
      </c>
      <c r="I29" s="8" t="s">
        <v>138</v>
      </c>
      <c r="J29" s="11" t="s">
        <v>139</v>
      </c>
      <c r="K29" s="9">
        <v>1</v>
      </c>
      <c r="L29" s="9" t="s">
        <v>54</v>
      </c>
      <c r="M29" s="8" t="s">
        <v>41</v>
      </c>
      <c r="N29" s="9">
        <v>3</v>
      </c>
      <c r="O29" s="16"/>
      <c r="P29" s="16"/>
      <c r="Q29" s="16"/>
      <c r="R29" s="26">
        <f t="shared" si="8"/>
        <v>0</v>
      </c>
      <c r="S29" s="16"/>
      <c r="T29" s="26">
        <v>0</v>
      </c>
      <c r="U29" s="26">
        <v>7321.26</v>
      </c>
      <c r="V29" s="27">
        <f t="shared" si="4"/>
        <v>7321.26</v>
      </c>
      <c r="W29" s="27">
        <v>7321.26</v>
      </c>
      <c r="X29" s="30">
        <f t="shared" si="9"/>
        <v>1</v>
      </c>
      <c r="Y29" s="27">
        <v>7321.26</v>
      </c>
      <c r="Z29" s="30">
        <f t="shared" si="10"/>
        <v>1</v>
      </c>
      <c r="AA29" s="26">
        <v>7321.26</v>
      </c>
      <c r="AB29" s="30">
        <f t="shared" si="11"/>
        <v>1</v>
      </c>
    </row>
    <row r="30" spans="1:1026" ht="45" x14ac:dyDescent="0.2">
      <c r="A30" s="9" t="s">
        <v>140</v>
      </c>
      <c r="B30" s="8" t="s">
        <v>141</v>
      </c>
      <c r="C30" s="9" t="s">
        <v>35</v>
      </c>
      <c r="D30" s="9" t="s">
        <v>43</v>
      </c>
      <c r="E30" s="9" t="s">
        <v>37</v>
      </c>
      <c r="F30" s="9" t="s">
        <v>136</v>
      </c>
      <c r="G30" s="9" t="s">
        <v>37</v>
      </c>
      <c r="H30" s="8" t="s">
        <v>38</v>
      </c>
      <c r="I30" s="8" t="s">
        <v>138</v>
      </c>
      <c r="J30" s="11" t="s">
        <v>142</v>
      </c>
      <c r="K30" s="9">
        <v>1</v>
      </c>
      <c r="L30" s="9" t="s">
        <v>54</v>
      </c>
      <c r="M30" s="8" t="s">
        <v>41</v>
      </c>
      <c r="N30" s="9">
        <v>3</v>
      </c>
      <c r="O30" s="16"/>
      <c r="P30" s="16"/>
      <c r="Q30" s="16"/>
      <c r="R30" s="26">
        <f t="shared" si="8"/>
        <v>0</v>
      </c>
      <c r="S30" s="16"/>
      <c r="T30" s="26">
        <v>0</v>
      </c>
      <c r="U30" s="26">
        <v>2857.08</v>
      </c>
      <c r="V30" s="27">
        <f t="shared" si="4"/>
        <v>2857.08</v>
      </c>
      <c r="W30" s="27">
        <v>2857.08</v>
      </c>
      <c r="X30" s="30">
        <f t="shared" si="9"/>
        <v>1</v>
      </c>
      <c r="Y30" s="27">
        <v>2857.08</v>
      </c>
      <c r="Z30" s="30">
        <f t="shared" si="6"/>
        <v>1</v>
      </c>
      <c r="AA30" s="26">
        <v>2857.08</v>
      </c>
      <c r="AB30" s="30">
        <f t="shared" si="7"/>
        <v>1</v>
      </c>
    </row>
    <row r="31" spans="1:1026" x14ac:dyDescent="0.2">
      <c r="A31" s="33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7">
        <f>SUM(O20:O30)</f>
        <v>0</v>
      </c>
      <c r="P31" s="17">
        <f>SUM(P20:P30)</f>
        <v>0</v>
      </c>
      <c r="Q31" s="17">
        <f>SUM(Q20:Q30)</f>
        <v>0</v>
      </c>
      <c r="R31" s="25">
        <f>SUM(R20:R30)</f>
        <v>0</v>
      </c>
      <c r="S31" s="25">
        <f>SUM(S20:S30)</f>
        <v>0</v>
      </c>
      <c r="T31" s="28">
        <f>SUM(T10:T30)</f>
        <v>180241383.53</v>
      </c>
      <c r="U31" s="28">
        <f>SUM(U10:U30)</f>
        <v>12466.34</v>
      </c>
      <c r="V31" s="28">
        <f>SUM(V10:V30)</f>
        <v>180253849.87</v>
      </c>
      <c r="W31" s="28">
        <f>SUM(W10:W30)</f>
        <v>144814221.81</v>
      </c>
      <c r="X31" s="31">
        <f t="shared" ref="X31" si="17">W31/V31</f>
        <v>0.80339045137976672</v>
      </c>
      <c r="Y31" s="28">
        <f>SUM(Y10:Y30)</f>
        <v>66300500.939999998</v>
      </c>
      <c r="Z31" s="31">
        <f t="shared" si="6"/>
        <v>0.36781739190489554</v>
      </c>
      <c r="AA31" s="28">
        <f>SUM(AA10:AA30)</f>
        <v>64481739.68</v>
      </c>
      <c r="AB31" s="31">
        <f t="shared" ref="AB31" si="18">AA31/V31</f>
        <v>0.3577273923774974</v>
      </c>
    </row>
    <row r="33" spans="1:28" x14ac:dyDescent="0.2">
      <c r="A33" s="21" t="s">
        <v>91</v>
      </c>
      <c r="B33" s="22" t="s">
        <v>92</v>
      </c>
      <c r="C33" s="23"/>
      <c r="D33" s="23"/>
      <c r="E33" s="23"/>
      <c r="F33" s="23"/>
      <c r="G33" s="23"/>
      <c r="H33" s="24"/>
      <c r="I33" s="24"/>
    </row>
    <row r="34" spans="1:28" x14ac:dyDescent="0.2">
      <c r="A34" s="23"/>
      <c r="B34" s="22" t="s">
        <v>93</v>
      </c>
      <c r="C34" s="23"/>
      <c r="D34" s="23"/>
      <c r="E34" s="23"/>
      <c r="F34" s="23"/>
      <c r="G34" s="23"/>
      <c r="H34" s="24"/>
      <c r="I34" s="24"/>
    </row>
    <row r="37" spans="1:28" ht="11.25" customHeight="1" x14ac:dyDescent="0.2">
      <c r="B37" s="2" t="s">
        <v>0</v>
      </c>
      <c r="C37" s="3"/>
      <c r="D37" s="4"/>
      <c r="E37" s="4"/>
      <c r="F37" s="4"/>
      <c r="G37" s="4"/>
      <c r="H37" s="5"/>
      <c r="I37" s="5"/>
      <c r="J37" s="5"/>
      <c r="K37" s="4"/>
      <c r="L37" s="4"/>
    </row>
    <row r="38" spans="1:28" ht="11.25" customHeight="1" x14ac:dyDescent="0.2">
      <c r="B38" s="2" t="s">
        <v>1</v>
      </c>
      <c r="C38" s="43" t="s">
        <v>120</v>
      </c>
      <c r="D38" s="43"/>
      <c r="E38" s="43"/>
      <c r="F38" s="43"/>
      <c r="G38" s="43"/>
      <c r="H38" s="43"/>
      <c r="I38" s="43"/>
      <c r="J38" s="43"/>
      <c r="K38" s="4"/>
      <c r="L38" s="4"/>
    </row>
    <row r="39" spans="1:28" ht="11.25" customHeight="1" x14ac:dyDescent="0.2">
      <c r="B39" s="2" t="s">
        <v>2</v>
      </c>
      <c r="C39" s="43" t="s">
        <v>121</v>
      </c>
      <c r="D39" s="43"/>
      <c r="E39" s="43"/>
      <c r="F39" s="43"/>
      <c r="G39" s="43"/>
      <c r="H39" s="43"/>
      <c r="I39" s="43"/>
      <c r="J39" s="43"/>
      <c r="K39" s="43"/>
      <c r="L39" s="43"/>
    </row>
    <row r="40" spans="1:28" ht="11.25" customHeight="1" x14ac:dyDescent="0.2">
      <c r="B40" s="2" t="s">
        <v>4</v>
      </c>
      <c r="C40" s="44">
        <v>45413</v>
      </c>
      <c r="D40" s="44"/>
      <c r="E40" s="44"/>
      <c r="F40" s="44"/>
      <c r="G40" s="44"/>
      <c r="H40" s="44"/>
      <c r="I40" s="44"/>
      <c r="J40" s="44"/>
      <c r="K40" s="4"/>
      <c r="L40" s="4"/>
    </row>
    <row r="42" spans="1:28" x14ac:dyDescent="0.2">
      <c r="A42" s="46" t="s">
        <v>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 t="s">
        <v>6</v>
      </c>
      <c r="P42" s="47" t="s">
        <v>7</v>
      </c>
      <c r="Q42" s="47"/>
      <c r="R42" s="47" t="s">
        <v>8</v>
      </c>
      <c r="S42" s="47" t="s">
        <v>9</v>
      </c>
      <c r="T42" s="48" t="s">
        <v>10</v>
      </c>
      <c r="U42" s="48"/>
      <c r="V42" s="47" t="s">
        <v>11</v>
      </c>
      <c r="W42" s="49" t="s">
        <v>75</v>
      </c>
      <c r="X42" s="49"/>
      <c r="Y42" s="49"/>
      <c r="Z42" s="49"/>
      <c r="AA42" s="49"/>
      <c r="AB42" s="49"/>
    </row>
    <row r="43" spans="1:28" ht="22.5" x14ac:dyDescent="0.2">
      <c r="A43" s="49" t="s">
        <v>12</v>
      </c>
      <c r="B43" s="49"/>
      <c r="C43" s="34" t="s">
        <v>69</v>
      </c>
      <c r="D43" s="35"/>
      <c r="E43" s="34" t="s">
        <v>70</v>
      </c>
      <c r="F43" s="38"/>
      <c r="G43" s="35"/>
      <c r="H43" s="40" t="s">
        <v>18</v>
      </c>
      <c r="I43" s="41"/>
      <c r="J43" s="42"/>
      <c r="K43" s="49" t="s">
        <v>13</v>
      </c>
      <c r="L43" s="49" t="s">
        <v>73</v>
      </c>
      <c r="M43" s="49"/>
      <c r="N43" s="49" t="s">
        <v>74</v>
      </c>
      <c r="O43" s="47"/>
      <c r="P43" s="18" t="s">
        <v>14</v>
      </c>
      <c r="Q43" s="18" t="s">
        <v>15</v>
      </c>
      <c r="R43" s="47"/>
      <c r="S43" s="47"/>
      <c r="T43" s="19" t="s">
        <v>76</v>
      </c>
      <c r="U43" s="19" t="s">
        <v>77</v>
      </c>
      <c r="V43" s="47"/>
      <c r="W43" s="19" t="s">
        <v>78</v>
      </c>
      <c r="X43" s="19" t="s">
        <v>16</v>
      </c>
      <c r="Y43" s="19" t="s">
        <v>79</v>
      </c>
      <c r="Z43" s="19" t="s">
        <v>16</v>
      </c>
      <c r="AA43" s="19" t="s">
        <v>80</v>
      </c>
      <c r="AB43" s="19" t="s">
        <v>16</v>
      </c>
    </row>
    <row r="44" spans="1:28" x14ac:dyDescent="0.2">
      <c r="A44" s="19" t="s">
        <v>17</v>
      </c>
      <c r="B44" s="19" t="s">
        <v>18</v>
      </c>
      <c r="C44" s="36"/>
      <c r="D44" s="37"/>
      <c r="E44" s="36"/>
      <c r="F44" s="39"/>
      <c r="G44" s="37"/>
      <c r="H44" s="20" t="s">
        <v>71</v>
      </c>
      <c r="I44" s="40" t="s">
        <v>72</v>
      </c>
      <c r="J44" s="42"/>
      <c r="K44" s="49"/>
      <c r="L44" s="19" t="s">
        <v>17</v>
      </c>
      <c r="M44" s="19" t="s">
        <v>18</v>
      </c>
      <c r="N44" s="49"/>
      <c r="O44" s="18" t="s">
        <v>19</v>
      </c>
      <c r="P44" s="18" t="s">
        <v>20</v>
      </c>
      <c r="Q44" s="18" t="s">
        <v>21</v>
      </c>
      <c r="R44" s="18" t="s">
        <v>22</v>
      </c>
      <c r="S44" s="18" t="s">
        <v>23</v>
      </c>
      <c r="T44" s="19" t="s">
        <v>24</v>
      </c>
      <c r="U44" s="19" t="s">
        <v>25</v>
      </c>
      <c r="V44" s="18" t="s">
        <v>26</v>
      </c>
      <c r="W44" s="19" t="s">
        <v>27</v>
      </c>
      <c r="X44" s="19" t="s">
        <v>28</v>
      </c>
      <c r="Y44" s="19" t="s">
        <v>29</v>
      </c>
      <c r="Z44" s="19" t="s">
        <v>30</v>
      </c>
      <c r="AA44" s="19" t="s">
        <v>31</v>
      </c>
      <c r="AB44" s="19" t="s">
        <v>32</v>
      </c>
    </row>
    <row r="45" spans="1:28" ht="45" x14ac:dyDescent="0.2">
      <c r="A45" s="9" t="s">
        <v>112</v>
      </c>
      <c r="B45" s="8" t="s">
        <v>113</v>
      </c>
      <c r="C45" s="9" t="s">
        <v>55</v>
      </c>
      <c r="D45" s="9" t="s">
        <v>50</v>
      </c>
      <c r="E45" s="9" t="s">
        <v>114</v>
      </c>
      <c r="F45" s="9" t="s">
        <v>115</v>
      </c>
      <c r="G45" s="9" t="s">
        <v>102</v>
      </c>
      <c r="H45" s="8" t="s">
        <v>116</v>
      </c>
      <c r="I45" s="8" t="s">
        <v>117</v>
      </c>
      <c r="J45" s="11" t="s">
        <v>122</v>
      </c>
      <c r="K45" s="9">
        <v>2</v>
      </c>
      <c r="L45" s="9" t="s">
        <v>123</v>
      </c>
      <c r="M45" s="8" t="s">
        <v>124</v>
      </c>
      <c r="N45" s="9">
        <v>3</v>
      </c>
      <c r="O45" s="26"/>
      <c r="P45" s="26"/>
      <c r="Q45" s="26"/>
      <c r="R45" s="26">
        <f t="shared" ref="R45:R53" si="19">O45+P45+Q45</f>
        <v>0</v>
      </c>
      <c r="S45" s="26"/>
      <c r="T45" s="26">
        <v>241396.32</v>
      </c>
      <c r="U45" s="26">
        <v>0</v>
      </c>
      <c r="V45" s="27">
        <f>R45+S45+T45+U45</f>
        <v>241396.32</v>
      </c>
      <c r="W45" s="26">
        <v>241396.32</v>
      </c>
      <c r="X45" s="30">
        <f t="shared" ref="X45:X54" si="20">W45/V45</f>
        <v>1</v>
      </c>
      <c r="Y45" s="26">
        <v>241396.32</v>
      </c>
      <c r="Z45" s="30">
        <f t="shared" ref="Z45:Z54" si="21">Y45/V45</f>
        <v>1</v>
      </c>
      <c r="AA45" s="26">
        <v>241396.32</v>
      </c>
      <c r="AB45" s="30">
        <f t="shared" ref="AB45:AB54" si="22">AA45/V45</f>
        <v>1</v>
      </c>
    </row>
    <row r="46" spans="1:28" ht="45" x14ac:dyDescent="0.2">
      <c r="A46" s="9" t="s">
        <v>112</v>
      </c>
      <c r="B46" s="8" t="s">
        <v>113</v>
      </c>
      <c r="C46" s="9" t="s">
        <v>55</v>
      </c>
      <c r="D46" s="9" t="s">
        <v>50</v>
      </c>
      <c r="E46" s="9" t="s">
        <v>114</v>
      </c>
      <c r="F46" s="9" t="s">
        <v>126</v>
      </c>
      <c r="G46" s="9" t="s">
        <v>102</v>
      </c>
      <c r="H46" s="8" t="s">
        <v>116</v>
      </c>
      <c r="I46" s="8" t="s">
        <v>127</v>
      </c>
      <c r="J46" s="11" t="s">
        <v>122</v>
      </c>
      <c r="K46" s="9">
        <v>2</v>
      </c>
      <c r="L46" s="9" t="s">
        <v>123</v>
      </c>
      <c r="M46" s="8" t="s">
        <v>124</v>
      </c>
      <c r="N46" s="9">
        <v>3</v>
      </c>
      <c r="O46" s="26"/>
      <c r="P46" s="26"/>
      <c r="Q46" s="26"/>
      <c r="R46" s="26">
        <f t="shared" si="19"/>
        <v>0</v>
      </c>
      <c r="S46" s="26"/>
      <c r="T46" s="26">
        <v>50159799.450000003</v>
      </c>
      <c r="U46" s="26">
        <v>0</v>
      </c>
      <c r="V46" s="27">
        <f t="shared" ref="V46:V53" si="23">R46+S46+T46+U46</f>
        <v>50159799.450000003</v>
      </c>
      <c r="W46" s="26">
        <v>50159799.450000003</v>
      </c>
      <c r="X46" s="30">
        <f t="shared" si="20"/>
        <v>1</v>
      </c>
      <c r="Y46" s="26">
        <v>50159799.450000003</v>
      </c>
      <c r="Z46" s="30">
        <f t="shared" si="21"/>
        <v>1</v>
      </c>
      <c r="AA46" s="26">
        <v>50159799.450000003</v>
      </c>
      <c r="AB46" s="30">
        <f t="shared" si="22"/>
        <v>1</v>
      </c>
    </row>
    <row r="47" spans="1:28" ht="45" x14ac:dyDescent="0.2">
      <c r="A47" s="9" t="s">
        <v>128</v>
      </c>
      <c r="B47" s="8" t="s">
        <v>129</v>
      </c>
      <c r="C47" s="9" t="s">
        <v>55</v>
      </c>
      <c r="D47" s="9" t="s">
        <v>50</v>
      </c>
      <c r="E47" s="9" t="s">
        <v>114</v>
      </c>
      <c r="F47" s="9" t="s">
        <v>126</v>
      </c>
      <c r="G47" s="9" t="s">
        <v>102</v>
      </c>
      <c r="H47" s="8" t="s">
        <v>116</v>
      </c>
      <c r="I47" s="8" t="s">
        <v>127</v>
      </c>
      <c r="J47" s="11" t="s">
        <v>122</v>
      </c>
      <c r="K47" s="9">
        <v>2</v>
      </c>
      <c r="L47" s="9" t="s">
        <v>130</v>
      </c>
      <c r="M47" s="8" t="s">
        <v>131</v>
      </c>
      <c r="N47" s="9">
        <v>3</v>
      </c>
      <c r="O47" s="26"/>
      <c r="P47" s="26"/>
      <c r="Q47" s="26"/>
      <c r="R47" s="26">
        <f t="shared" si="19"/>
        <v>0</v>
      </c>
      <c r="S47" s="26"/>
      <c r="T47" s="26">
        <v>76712.28</v>
      </c>
      <c r="U47" s="26">
        <v>0</v>
      </c>
      <c r="V47" s="27">
        <f t="shared" ref="V47:V51" si="24">R47+S47+T47+U47</f>
        <v>76712.28</v>
      </c>
      <c r="W47" s="26">
        <v>76712.28</v>
      </c>
      <c r="X47" s="30">
        <f t="shared" ref="X47:X51" si="25">W47/V47</f>
        <v>1</v>
      </c>
      <c r="Y47" s="26">
        <v>76712.28</v>
      </c>
      <c r="Z47" s="30">
        <f t="shared" ref="Z47:Z51" si="26">Y47/V47</f>
        <v>1</v>
      </c>
      <c r="AA47" s="26">
        <v>76712.28</v>
      </c>
      <c r="AB47" s="30">
        <f t="shared" ref="AB47:AB51" si="27">AA47/V47</f>
        <v>1</v>
      </c>
    </row>
    <row r="48" spans="1:28" ht="45" x14ac:dyDescent="0.2">
      <c r="A48" s="9" t="s">
        <v>132</v>
      </c>
      <c r="B48" s="8" t="s">
        <v>133</v>
      </c>
      <c r="C48" s="9" t="s">
        <v>55</v>
      </c>
      <c r="D48" s="9" t="s">
        <v>50</v>
      </c>
      <c r="E48" s="9" t="s">
        <v>114</v>
      </c>
      <c r="F48" s="9" t="s">
        <v>126</v>
      </c>
      <c r="G48" s="9" t="s">
        <v>102</v>
      </c>
      <c r="H48" s="8" t="s">
        <v>116</v>
      </c>
      <c r="I48" s="8" t="s">
        <v>127</v>
      </c>
      <c r="J48" s="11" t="s">
        <v>122</v>
      </c>
      <c r="K48" s="9">
        <v>2</v>
      </c>
      <c r="L48" s="9" t="s">
        <v>123</v>
      </c>
      <c r="M48" s="8" t="s">
        <v>124</v>
      </c>
      <c r="N48" s="9">
        <v>3</v>
      </c>
      <c r="O48" s="26"/>
      <c r="P48" s="26"/>
      <c r="Q48" s="26"/>
      <c r="R48" s="26">
        <f t="shared" si="19"/>
        <v>0</v>
      </c>
      <c r="S48" s="26"/>
      <c r="T48" s="26">
        <v>11737503.130000001</v>
      </c>
      <c r="U48" s="26">
        <v>0</v>
      </c>
      <c r="V48" s="27">
        <f t="shared" si="24"/>
        <v>11737503.130000001</v>
      </c>
      <c r="W48" s="26">
        <v>11737503.130000001</v>
      </c>
      <c r="X48" s="30">
        <f t="shared" si="25"/>
        <v>1</v>
      </c>
      <c r="Y48" s="26">
        <v>11737503.130000001</v>
      </c>
      <c r="Z48" s="30">
        <f t="shared" si="26"/>
        <v>1</v>
      </c>
      <c r="AA48" s="26">
        <v>11737503.130000001</v>
      </c>
      <c r="AB48" s="30">
        <f t="shared" si="27"/>
        <v>1</v>
      </c>
    </row>
    <row r="49" spans="1:28" ht="45" x14ac:dyDescent="0.2">
      <c r="A49" s="9" t="s">
        <v>118</v>
      </c>
      <c r="B49" s="8" t="s">
        <v>119</v>
      </c>
      <c r="C49" s="9" t="s">
        <v>55</v>
      </c>
      <c r="D49" s="9" t="s">
        <v>50</v>
      </c>
      <c r="E49" s="9" t="s">
        <v>114</v>
      </c>
      <c r="F49" s="9" t="s">
        <v>115</v>
      </c>
      <c r="G49" s="9" t="s">
        <v>102</v>
      </c>
      <c r="H49" s="8" t="s">
        <v>116</v>
      </c>
      <c r="I49" s="8" t="s">
        <v>117</v>
      </c>
      <c r="J49" s="11" t="s">
        <v>122</v>
      </c>
      <c r="K49" s="9">
        <v>1</v>
      </c>
      <c r="L49" s="9" t="s">
        <v>54</v>
      </c>
      <c r="M49" s="8" t="s">
        <v>41</v>
      </c>
      <c r="N49" s="9">
        <v>5</v>
      </c>
      <c r="O49" s="26"/>
      <c r="P49" s="26"/>
      <c r="Q49" s="26"/>
      <c r="R49" s="26">
        <f t="shared" si="19"/>
        <v>0</v>
      </c>
      <c r="S49" s="26"/>
      <c r="T49" s="26">
        <v>63275886.619999997</v>
      </c>
      <c r="U49" s="26">
        <v>0</v>
      </c>
      <c r="V49" s="27">
        <f t="shared" si="24"/>
        <v>63275886.619999997</v>
      </c>
      <c r="W49" s="26">
        <v>63275886.619999997</v>
      </c>
      <c r="X49" s="30">
        <f t="shared" si="25"/>
        <v>1</v>
      </c>
      <c r="Y49" s="26">
        <v>63275886.619999997</v>
      </c>
      <c r="Z49" s="30">
        <f t="shared" si="26"/>
        <v>1</v>
      </c>
      <c r="AA49" s="26">
        <v>63275886.619999997</v>
      </c>
      <c r="AB49" s="30">
        <f t="shared" si="27"/>
        <v>1</v>
      </c>
    </row>
    <row r="50" spans="1:28" ht="45" x14ac:dyDescent="0.2">
      <c r="A50" s="9" t="s">
        <v>118</v>
      </c>
      <c r="B50" s="8" t="s">
        <v>119</v>
      </c>
      <c r="C50" s="9" t="s">
        <v>55</v>
      </c>
      <c r="D50" s="9" t="s">
        <v>50</v>
      </c>
      <c r="E50" s="9" t="s">
        <v>114</v>
      </c>
      <c r="F50" s="9" t="s">
        <v>115</v>
      </c>
      <c r="G50" s="9" t="s">
        <v>102</v>
      </c>
      <c r="H50" s="8" t="s">
        <v>116</v>
      </c>
      <c r="I50" s="8" t="s">
        <v>117</v>
      </c>
      <c r="J50" s="11" t="s">
        <v>122</v>
      </c>
      <c r="K50" s="9">
        <v>1</v>
      </c>
      <c r="L50" s="9" t="s">
        <v>54</v>
      </c>
      <c r="M50" s="8" t="s">
        <v>41</v>
      </c>
      <c r="N50" s="9">
        <v>3</v>
      </c>
      <c r="O50" s="26"/>
      <c r="P50" s="26"/>
      <c r="Q50" s="26"/>
      <c r="R50" s="26">
        <f t="shared" si="19"/>
        <v>0</v>
      </c>
      <c r="S50" s="26"/>
      <c r="T50" s="26">
        <v>127499147.56</v>
      </c>
      <c r="U50" s="26">
        <v>0</v>
      </c>
      <c r="V50" s="27">
        <f t="shared" si="24"/>
        <v>127499147.56</v>
      </c>
      <c r="W50" s="26">
        <v>127499147.56</v>
      </c>
      <c r="X50" s="30">
        <f t="shared" si="25"/>
        <v>1</v>
      </c>
      <c r="Y50" s="26">
        <v>127402517.62</v>
      </c>
      <c r="Z50" s="30">
        <f t="shared" si="26"/>
        <v>0.99924211305056354</v>
      </c>
      <c r="AA50" s="26">
        <v>127402517.62</v>
      </c>
      <c r="AB50" s="30">
        <f t="shared" si="27"/>
        <v>0.99924211305056354</v>
      </c>
    </row>
    <row r="51" spans="1:28" ht="45" x14ac:dyDescent="0.2">
      <c r="A51" s="9" t="s">
        <v>118</v>
      </c>
      <c r="B51" s="8" t="s">
        <v>119</v>
      </c>
      <c r="C51" s="9" t="s">
        <v>55</v>
      </c>
      <c r="D51" s="9" t="s">
        <v>50</v>
      </c>
      <c r="E51" s="9" t="s">
        <v>114</v>
      </c>
      <c r="F51" s="9" t="s">
        <v>143</v>
      </c>
      <c r="G51" s="9" t="s">
        <v>102</v>
      </c>
      <c r="H51" s="8" t="s">
        <v>116</v>
      </c>
      <c r="I51" s="8" t="s">
        <v>94</v>
      </c>
      <c r="J51" s="11" t="s">
        <v>144</v>
      </c>
      <c r="K51" s="9">
        <v>1</v>
      </c>
      <c r="L51" s="9" t="s">
        <v>54</v>
      </c>
      <c r="M51" s="8" t="s">
        <v>41</v>
      </c>
      <c r="N51" s="9">
        <v>1</v>
      </c>
      <c r="O51" s="26"/>
      <c r="P51" s="26"/>
      <c r="Q51" s="26"/>
      <c r="R51" s="26">
        <f t="shared" si="19"/>
        <v>0</v>
      </c>
      <c r="S51" s="26"/>
      <c r="T51" s="26">
        <v>572327</v>
      </c>
      <c r="U51" s="26">
        <v>0</v>
      </c>
      <c r="V51" s="27">
        <f t="shared" si="24"/>
        <v>572327</v>
      </c>
      <c r="W51" s="26">
        <v>268356</v>
      </c>
      <c r="X51" s="30">
        <f t="shared" si="25"/>
        <v>0.46888579430989624</v>
      </c>
      <c r="Y51" s="26">
        <v>268355.03999999998</v>
      </c>
      <c r="Z51" s="30">
        <f t="shared" si="26"/>
        <v>0.46888411694712984</v>
      </c>
      <c r="AA51" s="26">
        <v>268355.03999999998</v>
      </c>
      <c r="AB51" s="30">
        <f t="shared" si="27"/>
        <v>0.46888411694712984</v>
      </c>
    </row>
    <row r="52" spans="1:28" ht="45" x14ac:dyDescent="0.2">
      <c r="A52" s="9" t="s">
        <v>118</v>
      </c>
      <c r="B52" s="8" t="s">
        <v>119</v>
      </c>
      <c r="C52" s="9" t="s">
        <v>55</v>
      </c>
      <c r="D52" s="9" t="s">
        <v>50</v>
      </c>
      <c r="E52" s="9" t="s">
        <v>114</v>
      </c>
      <c r="F52" s="9" t="s">
        <v>126</v>
      </c>
      <c r="G52" s="9" t="s">
        <v>102</v>
      </c>
      <c r="H52" s="8" t="s">
        <v>116</v>
      </c>
      <c r="I52" s="8" t="s">
        <v>127</v>
      </c>
      <c r="J52" s="11" t="s">
        <v>122</v>
      </c>
      <c r="K52" s="9">
        <v>1</v>
      </c>
      <c r="L52" s="9" t="s">
        <v>54</v>
      </c>
      <c r="M52" s="8" t="s">
        <v>41</v>
      </c>
      <c r="N52" s="9">
        <v>3</v>
      </c>
      <c r="O52" s="26"/>
      <c r="P52" s="26"/>
      <c r="Q52" s="26"/>
      <c r="R52" s="26">
        <f t="shared" ref="R52" si="28">O52+P52+Q52</f>
        <v>0</v>
      </c>
      <c r="S52" s="26"/>
      <c r="T52" s="26">
        <v>1196574.1499999999</v>
      </c>
      <c r="U52" s="26">
        <v>0</v>
      </c>
      <c r="V52" s="27">
        <f t="shared" ref="V52" si="29">R52+S52+T52+U52</f>
        <v>1196574.1499999999</v>
      </c>
      <c r="W52" s="26">
        <v>1196574.1499999999</v>
      </c>
      <c r="X52" s="30">
        <f t="shared" ref="X52" si="30">W52/V52</f>
        <v>1</v>
      </c>
      <c r="Y52" s="26">
        <v>1196574.1499999999</v>
      </c>
      <c r="Z52" s="30">
        <f t="shared" ref="Z52" si="31">Y52/V52</f>
        <v>1</v>
      </c>
      <c r="AA52" s="26">
        <v>1196574.1499999999</v>
      </c>
      <c r="AB52" s="30">
        <f t="shared" ref="AB52" si="32">AA52/V52</f>
        <v>1</v>
      </c>
    </row>
    <row r="53" spans="1:28" ht="45" x14ac:dyDescent="0.2">
      <c r="A53" s="9" t="s">
        <v>118</v>
      </c>
      <c r="B53" s="8" t="s">
        <v>119</v>
      </c>
      <c r="C53" s="9" t="s">
        <v>55</v>
      </c>
      <c r="D53" s="9" t="s">
        <v>50</v>
      </c>
      <c r="E53" s="9" t="s">
        <v>114</v>
      </c>
      <c r="F53" s="9" t="s">
        <v>126</v>
      </c>
      <c r="G53" s="9" t="s">
        <v>102</v>
      </c>
      <c r="H53" s="8" t="s">
        <v>116</v>
      </c>
      <c r="I53" s="8" t="s">
        <v>127</v>
      </c>
      <c r="J53" s="11" t="s">
        <v>122</v>
      </c>
      <c r="K53" s="9">
        <v>1</v>
      </c>
      <c r="L53" s="9" t="s">
        <v>54</v>
      </c>
      <c r="M53" s="8" t="s">
        <v>41</v>
      </c>
      <c r="N53" s="9">
        <v>1</v>
      </c>
      <c r="O53" s="26"/>
      <c r="P53" s="26"/>
      <c r="Q53" s="26"/>
      <c r="R53" s="26">
        <f t="shared" si="19"/>
        <v>0</v>
      </c>
      <c r="S53" s="26"/>
      <c r="T53" s="26">
        <v>157545.09</v>
      </c>
      <c r="U53" s="26">
        <v>0</v>
      </c>
      <c r="V53" s="27">
        <f t="shared" si="23"/>
        <v>157545.09</v>
      </c>
      <c r="W53" s="26">
        <v>157545.09</v>
      </c>
      <c r="X53" s="30">
        <f t="shared" si="20"/>
        <v>1</v>
      </c>
      <c r="Y53" s="26">
        <v>157545.09</v>
      </c>
      <c r="Z53" s="30">
        <f t="shared" si="21"/>
        <v>1</v>
      </c>
      <c r="AA53" s="26">
        <v>157545.09</v>
      </c>
      <c r="AB53" s="30">
        <f t="shared" si="22"/>
        <v>1</v>
      </c>
    </row>
    <row r="54" spans="1:28" x14ac:dyDescent="0.2">
      <c r="A54" s="33" t="s">
        <v>53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9">
        <f>SUM(O42:O53)</f>
        <v>0</v>
      </c>
      <c r="P54" s="29">
        <f>SUM(P42:P53)</f>
        <v>0</v>
      </c>
      <c r="Q54" s="29">
        <f>SUM(Q42:Q53)</f>
        <v>0</v>
      </c>
      <c r="R54" s="25">
        <f t="shared" ref="R54:W54" si="33">SUM(R45:R53)</f>
        <v>0</v>
      </c>
      <c r="S54" s="25">
        <f t="shared" si="33"/>
        <v>0</v>
      </c>
      <c r="T54" s="28">
        <f t="shared" si="33"/>
        <v>254916891.60000002</v>
      </c>
      <c r="U54" s="25">
        <f t="shared" si="33"/>
        <v>0</v>
      </c>
      <c r="V54" s="28">
        <f t="shared" si="33"/>
        <v>254916891.60000002</v>
      </c>
      <c r="W54" s="28">
        <f t="shared" si="33"/>
        <v>254612920.60000002</v>
      </c>
      <c r="X54" s="31">
        <f t="shared" si="20"/>
        <v>0.99880756823099437</v>
      </c>
      <c r="Y54" s="28">
        <f>SUM(Y45:Y53)</f>
        <v>254516289.70000002</v>
      </c>
      <c r="Z54" s="31">
        <f t="shared" si="21"/>
        <v>0.99842849998097183</v>
      </c>
      <c r="AA54" s="28">
        <f>SUM(AA45:AA53)</f>
        <v>254516289.70000002</v>
      </c>
      <c r="AB54" s="31">
        <f t="shared" si="22"/>
        <v>0.99842849998097183</v>
      </c>
    </row>
    <row r="56" spans="1:28" x14ac:dyDescent="0.2">
      <c r="A56" s="21" t="s">
        <v>91</v>
      </c>
      <c r="B56" s="22" t="s">
        <v>92</v>
      </c>
      <c r="C56" s="23"/>
      <c r="D56" s="23"/>
      <c r="E56" s="23"/>
      <c r="F56" s="23"/>
      <c r="G56" s="23"/>
      <c r="H56" s="24"/>
      <c r="I56" s="24"/>
    </row>
    <row r="57" spans="1:28" x14ac:dyDescent="0.2">
      <c r="A57" s="23"/>
      <c r="B57" s="22" t="s">
        <v>93</v>
      </c>
      <c r="C57" s="23"/>
      <c r="D57" s="23"/>
      <c r="E57" s="23"/>
      <c r="F57" s="23"/>
      <c r="G57" s="23"/>
      <c r="H57" s="24"/>
      <c r="I57" s="24"/>
    </row>
  </sheetData>
  <mergeCells count="41">
    <mergeCell ref="A54:N54"/>
    <mergeCell ref="C38:J38"/>
    <mergeCell ref="C39:L39"/>
    <mergeCell ref="C40:J40"/>
    <mergeCell ref="T42:U42"/>
    <mergeCell ref="V42:V43"/>
    <mergeCell ref="W42:AB42"/>
    <mergeCell ref="A43:B43"/>
    <mergeCell ref="C43:D44"/>
    <mergeCell ref="E43:G44"/>
    <mergeCell ref="H43:J43"/>
    <mergeCell ref="K43:K44"/>
    <mergeCell ref="L43:M43"/>
    <mergeCell ref="N43:N44"/>
    <mergeCell ref="I44:J44"/>
    <mergeCell ref="A42:N42"/>
    <mergeCell ref="O42:O43"/>
    <mergeCell ref="P42:Q42"/>
    <mergeCell ref="R42:R43"/>
    <mergeCell ref="S42:S43"/>
    <mergeCell ref="C2:J2"/>
    <mergeCell ref="C3:L3"/>
    <mergeCell ref="C4:J4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K8:K9"/>
    <mergeCell ref="L8:M8"/>
    <mergeCell ref="N8:N9"/>
    <mergeCell ref="A31:N31"/>
    <mergeCell ref="C8:D9"/>
    <mergeCell ref="E8:G9"/>
    <mergeCell ref="H8:J8"/>
    <mergeCell ref="I9:J9"/>
  </mergeCells>
  <phoneticPr fontId="9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  <ignoredErrors>
    <ignoredError sqref="A31:W31 O30:S30 O10:S23 U11:U23 X10:X23 Z10:Z23 Z30 AB10:AB23 AB30:AB31 V10 A45:N53 A10:N30" numberStoredAsText="1"/>
    <ignoredError sqref="X31:AA31" numberStoredAsText="1" formula="1"/>
    <ignoredError sqref="X54:Z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 2024 (TRF6 - 090059-090060)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2024-06-13T18:43:30Z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