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<sst xmlns="http://schemas.openxmlformats.org/spreadsheetml/2006/main" count="50" uniqueCount="45">
  <si>
    <t xml:space="preserve">PLANILHA DE ANÁLISE DE PREÇOS</t>
  </si>
  <si>
    <t xml:space="preserve">Contratação dos serviços de manutenção preventiva e corretiva, incluindo materiais e toda a mão de obra, para os 03 (três) elevadores instalados no edifício-sede da Subseção Judiciária de Uberaba, localizado na Avenida Maria Carmelita Castro Cunha, n. 30, Bairro Vila Olímpica, Uberaba-MG. </t>
  </si>
  <si>
    <t xml:space="preserve">CONTRATANTE </t>
  </si>
  <si>
    <t xml:space="preserve">QUANT. DE ELEVADORES</t>
  </si>
  <si>
    <t xml:space="preserve">VALOR TOTAL </t>
  </si>
  <si>
    <t xml:space="preserve">VALOR POR ELEVADOR</t>
  </si>
  <si>
    <t xml:space="preserve">LINK</t>
  </si>
  <si>
    <t xml:space="preserve">Justiça do Trabalho / Subseção Joinvile -SC</t>
  </si>
  <si>
    <t xml:space="preserve">0763671 – </t>
  </si>
  <si>
    <t xml:space="preserve">Governo Rio de Janeiro  / Sistema BRT</t>
  </si>
  <si>
    <t xml:space="preserve">Justiça Federal / Subseção Campo Formoso - BA</t>
  </si>
  <si>
    <t xml:space="preserve">Governo Estado Ceará</t>
  </si>
  <si>
    <t xml:space="preserve">Conselho Regional de Enfermagem - PR</t>
  </si>
  <si>
    <t xml:space="preserve">Justiça Federal – TRF6 / Subseção Gov. Valadares - MG</t>
  </si>
  <si>
    <t xml:space="preserve">IFNMG – Campus Arinos</t>
  </si>
  <si>
    <t xml:space="preserve">0763655 – fl 01</t>
  </si>
  <si>
    <t xml:space="preserve">Prefeitura de São Paulo</t>
  </si>
  <si>
    <t xml:space="preserve">0763655 – fl 03</t>
  </si>
  <si>
    <t xml:space="preserve">Justiça Federal / Subseção Maringa – PR</t>
  </si>
  <si>
    <t xml:space="preserve">0763655 – fl 05</t>
  </si>
  <si>
    <t xml:space="preserve">Delegacia de Policia de Atibaia – SP</t>
  </si>
  <si>
    <t xml:space="preserve">0763655 – fl 07</t>
  </si>
  <si>
    <t xml:space="preserve">Justiça Federal / Subseção de Guarapuava – PR</t>
  </si>
  <si>
    <t xml:space="preserve">0763655 – fl 09</t>
  </si>
  <si>
    <t xml:space="preserve">Justiça Federal - TRF6 / Subseção Uberlândia - MG</t>
  </si>
  <si>
    <t xml:space="preserve">0765667– </t>
  </si>
  <si>
    <t xml:space="preserve">Justiça Federal – TRF6 / Subseção Viçosa - MG</t>
  </si>
  <si>
    <t xml:space="preserve">0765669 – </t>
  </si>
  <si>
    <t xml:space="preserve">Justiça Federal – TRF6 / Subseção Sete Lagoas - MG</t>
  </si>
  <si>
    <t xml:space="preserve">0765675 – </t>
  </si>
  <si>
    <t xml:space="preserve">Cotação Fornecedor – Meco Elevadores</t>
  </si>
  <si>
    <t xml:space="preserve">0765679 – fl 01</t>
  </si>
  <si>
    <t xml:space="preserve">Cotação Fornecedor – Atenas Elevadores</t>
  </si>
  <si>
    <t xml:space="preserve">0765679 – fl 02</t>
  </si>
  <si>
    <t xml:space="preserve">ANÁLISE ESTATÍSTICA</t>
  </si>
  <si>
    <t xml:space="preserve">NÚMERO DE COTAÇÕES AVALIADAS</t>
  </si>
  <si>
    <t xml:space="preserve">NÚMERO DE COTAÇÕES UTILIZADA</t>
  </si>
  <si>
    <t xml:space="preserve">MENOR VALOR POR ELEVADOR</t>
  </si>
  <si>
    <t xml:space="preserve">MAIOR VALOR POR ELEVADOR</t>
  </si>
  <si>
    <t xml:space="preserve">MÉDIA POR ELEVADOR</t>
  </si>
  <si>
    <t xml:space="preserve">MEDIANA POR ELEVADOR</t>
  </si>
  <si>
    <t xml:space="preserve">DESVIO PADRÃO</t>
  </si>
  <si>
    <t xml:space="preserve">COEFICIENTE DE VARIAÇÃO</t>
  </si>
  <si>
    <t xml:space="preserve">VALOR ESTIMADO DA CONTRATAÇÃO</t>
  </si>
  <si>
    <t xml:space="preserve">valor médio, multiplicado por 03 (quantidade de elevadores da Subseção de Uberaba)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</si>
</sst>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R$ &quot;#,##0.00"/>
    <numFmt numFmtId="166" formatCode="[$-416][$R$]\ #,##0.00;[RED]\-[$R$]\ 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BF00"/>
        <bgColor rgb="FFFF8000"/>
      </patternFill>
    </fill>
    <fill>
      <patternFill patternType="solid">
        <fgColor rgb="FF81D41A"/>
        <bgColor rgb="FF969696"/>
      </patternFill>
    </fill>
    <fill>
      <patternFill patternType="solid">
        <fgColor rgb="FFFF8000"/>
        <bgColor rgb="FFFF66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3"/>
  <sheetViews>
    <sheetView showFormulas="false" showGridLines="true" showRowColHeaders="true" showZeros="true" rightToLeft="false" tabSelected="true" showOutlineSymbols="true" defaultGridColor="true" view="normal" topLeftCell="A14" colorId="64" zoomScale="100" zoomScaleNormal="100" zoomScalePageLayoutView="100" workbookViewId="0">
      <selection pane="topLeft" activeCell="C6" activeCellId="0" sqref="C6"/>
    </sheetView>
  </sheetViews>
  <sheetFormatPr defaultColWidth="8.48828125" defaultRowHeight="13.8" zeroHeight="false" outlineLevelRow="0" outlineLevelCol="0"/>
  <cols>
    <col collapsed="false" customWidth="true" hidden="false" outlineLevel="0" max="1" min="1" style="0" width="45.89"/>
    <col collapsed="false" customWidth="true" hidden="false" outlineLevel="0" max="2" min="2" style="0" width="21.1"/>
    <col collapsed="false" customWidth="true" hidden="false" outlineLevel="0" max="3" min="3" style="0" width="20.71"/>
    <col collapsed="false" customWidth="true" hidden="false" outlineLevel="0" max="4" min="4" style="0" width="26.17"/>
    <col collapsed="false" customWidth="true" hidden="false" outlineLevel="0" max="5" min="5" style="0" width="23.27"/>
    <col collapsed="false" customWidth="true" hidden="false" outlineLevel="0" max="1024" min="1024" style="0" width="11.52"/>
  </cols>
  <sheetData>
    <row r="1" customFormat="false" ht="19.7" hidden="false" customHeight="false" outlineLevel="0" collapsed="false">
      <c r="A1" s="1" t="s">
        <v>0</v>
      </c>
      <c r="B1" s="1"/>
      <c r="C1" s="1"/>
      <c r="D1" s="1"/>
      <c r="E1" s="1"/>
    </row>
    <row r="2" customFormat="false" ht="25" hidden="false" customHeight="true" outlineLevel="0" collapsed="false">
      <c r="A2" s="2" t="s">
        <v>1</v>
      </c>
      <c r="B2" s="2"/>
      <c r="C2" s="2"/>
      <c r="D2" s="2"/>
      <c r="E2" s="2"/>
    </row>
    <row r="3" customFormat="false" ht="13.8" hidden="false" customHeight="false" outlineLevel="0" collapsed="false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customFormat="false" ht="13.8" hidden="false" customHeight="false" outlineLevel="0" collapsed="false">
      <c r="A4" s="4" t="s">
        <v>7</v>
      </c>
      <c r="B4" s="4" t="n">
        <v>5</v>
      </c>
      <c r="C4" s="5" t="n">
        <v>5000</v>
      </c>
      <c r="D4" s="5" t="n">
        <f aca="false">C4/B4</f>
        <v>1000</v>
      </c>
      <c r="E4" s="6" t="s">
        <v>8</v>
      </c>
    </row>
    <row r="5" customFormat="false" ht="13.8" hidden="false" customHeight="false" outlineLevel="0" collapsed="false">
      <c r="A5" s="4" t="s">
        <v>9</v>
      </c>
      <c r="B5" s="4" t="n">
        <v>3</v>
      </c>
      <c r="C5" s="5" t="n">
        <v>2500</v>
      </c>
      <c r="D5" s="5" t="n">
        <f aca="false">C5/B5</f>
        <v>833.333333333333</v>
      </c>
      <c r="E5" s="6" t="s">
        <v>8</v>
      </c>
    </row>
    <row r="6" customFormat="false" ht="13.8" hidden="false" customHeight="false" outlineLevel="0" collapsed="false">
      <c r="A6" s="4" t="s">
        <v>10</v>
      </c>
      <c r="B6" s="4" t="n">
        <v>2</v>
      </c>
      <c r="C6" s="5" t="n">
        <v>1980</v>
      </c>
      <c r="D6" s="5" t="n">
        <f aca="false">C6/B6</f>
        <v>990</v>
      </c>
      <c r="E6" s="6" t="s">
        <v>8</v>
      </c>
    </row>
    <row r="7" customFormat="false" ht="13.8" hidden="false" customHeight="false" outlineLevel="0" collapsed="false">
      <c r="A7" s="4" t="s">
        <v>11</v>
      </c>
      <c r="B7" s="4" t="n">
        <v>3</v>
      </c>
      <c r="C7" s="5" t="n">
        <v>3224.5</v>
      </c>
      <c r="D7" s="5" t="n">
        <f aca="false">C7/B7</f>
        <v>1074.83333333333</v>
      </c>
      <c r="E7" s="6" t="s">
        <v>8</v>
      </c>
    </row>
    <row r="8" customFormat="false" ht="13.8" hidden="false" customHeight="false" outlineLevel="0" collapsed="false">
      <c r="A8" s="4" t="s">
        <v>12</v>
      </c>
      <c r="B8" s="4" t="n">
        <v>1</v>
      </c>
      <c r="C8" s="5" t="n">
        <v>833</v>
      </c>
      <c r="D8" s="5" t="n">
        <f aca="false">C8/B8</f>
        <v>833</v>
      </c>
      <c r="E8" s="6" t="s">
        <v>8</v>
      </c>
    </row>
    <row r="9" customFormat="false" ht="13.8" hidden="false" customHeight="false" outlineLevel="0" collapsed="false">
      <c r="A9" s="4" t="s">
        <v>13</v>
      </c>
      <c r="B9" s="4" t="n">
        <v>1</v>
      </c>
      <c r="C9" s="5" t="n">
        <v>800</v>
      </c>
      <c r="D9" s="5" t="n">
        <f aca="false">C9/B9</f>
        <v>800</v>
      </c>
      <c r="E9" s="6" t="s">
        <v>8</v>
      </c>
    </row>
    <row r="10" customFormat="false" ht="13.8" hidden="false" customHeight="false" outlineLevel="0" collapsed="false">
      <c r="A10" s="4" t="s">
        <v>14</v>
      </c>
      <c r="B10" s="4" t="n">
        <v>1</v>
      </c>
      <c r="C10" s="7" t="n">
        <v>935</v>
      </c>
      <c r="D10" s="5" t="n">
        <f aca="false">C10/B10</f>
        <v>935</v>
      </c>
      <c r="E10" s="6" t="s">
        <v>15</v>
      </c>
    </row>
    <row r="11" customFormat="false" ht="13.8" hidden="false" customHeight="false" outlineLevel="0" collapsed="false">
      <c r="A11" s="4" t="s">
        <v>16</v>
      </c>
      <c r="B11" s="4" t="n">
        <v>1</v>
      </c>
      <c r="C11" s="7" t="n">
        <v>990</v>
      </c>
      <c r="D11" s="5" t="n">
        <f aca="false">C11/B11</f>
        <v>990</v>
      </c>
      <c r="E11" s="6" t="s">
        <v>17</v>
      </c>
    </row>
    <row r="12" customFormat="false" ht="13.8" hidden="false" customHeight="false" outlineLevel="0" collapsed="false">
      <c r="A12" s="4" t="s">
        <v>18</v>
      </c>
      <c r="B12" s="4" t="n">
        <v>1</v>
      </c>
      <c r="C12" s="7" t="n">
        <v>858.33</v>
      </c>
      <c r="D12" s="5" t="n">
        <f aca="false">C12/B12</f>
        <v>858.33</v>
      </c>
      <c r="E12" s="6" t="s">
        <v>19</v>
      </c>
    </row>
    <row r="13" customFormat="false" ht="13.8" hidden="false" customHeight="false" outlineLevel="0" collapsed="false">
      <c r="A13" s="4" t="s">
        <v>20</v>
      </c>
      <c r="B13" s="4" t="n">
        <v>1</v>
      </c>
      <c r="C13" s="7" t="n">
        <v>850</v>
      </c>
      <c r="D13" s="5" t="n">
        <f aca="false">C13/B13</f>
        <v>850</v>
      </c>
      <c r="E13" s="6" t="s">
        <v>21</v>
      </c>
    </row>
    <row r="14" customFormat="false" ht="13.8" hidden="false" customHeight="false" outlineLevel="0" collapsed="false">
      <c r="A14" s="4" t="s">
        <v>22</v>
      </c>
      <c r="B14" s="4" t="n">
        <v>1</v>
      </c>
      <c r="C14" s="7" t="n">
        <v>883</v>
      </c>
      <c r="D14" s="5" t="n">
        <f aca="false">C14/B14</f>
        <v>883</v>
      </c>
      <c r="E14" s="6" t="s">
        <v>23</v>
      </c>
    </row>
    <row r="15" customFormat="false" ht="13.8" hidden="false" customHeight="false" outlineLevel="0" collapsed="false">
      <c r="A15" s="4" t="s">
        <v>24</v>
      </c>
      <c r="B15" s="4" t="n">
        <v>4</v>
      </c>
      <c r="C15" s="7" t="n">
        <v>2122</v>
      </c>
      <c r="D15" s="5" t="n">
        <f aca="false">C15/B15</f>
        <v>530.5</v>
      </c>
      <c r="E15" s="6" t="s">
        <v>25</v>
      </c>
    </row>
    <row r="16" customFormat="false" ht="13.8" hidden="false" customHeight="false" outlineLevel="0" collapsed="false">
      <c r="A16" s="4" t="s">
        <v>26</v>
      </c>
      <c r="B16" s="4" t="n">
        <v>1</v>
      </c>
      <c r="C16" s="7" t="n">
        <v>680</v>
      </c>
      <c r="D16" s="5" t="n">
        <f aca="false">C16/B16</f>
        <v>680</v>
      </c>
      <c r="E16" s="6" t="s">
        <v>27</v>
      </c>
    </row>
    <row r="17" customFormat="false" ht="13.8" hidden="false" customHeight="false" outlineLevel="0" collapsed="false">
      <c r="A17" s="4" t="s">
        <v>28</v>
      </c>
      <c r="B17" s="4" t="n">
        <v>1</v>
      </c>
      <c r="C17" s="7" t="n">
        <v>648</v>
      </c>
      <c r="D17" s="5" t="n">
        <f aca="false">C17/B17</f>
        <v>648</v>
      </c>
      <c r="E17" s="6" t="s">
        <v>29</v>
      </c>
    </row>
    <row r="18" customFormat="false" ht="13.8" hidden="false" customHeight="false" outlineLevel="0" collapsed="false">
      <c r="A18" s="4" t="s">
        <v>30</v>
      </c>
      <c r="B18" s="4" t="n">
        <v>3</v>
      </c>
      <c r="C18" s="7" t="n">
        <v>1500</v>
      </c>
      <c r="D18" s="5" t="n">
        <f aca="false">C18/B18</f>
        <v>500</v>
      </c>
      <c r="E18" s="6" t="s">
        <v>31</v>
      </c>
    </row>
    <row r="19" customFormat="false" ht="13.8" hidden="false" customHeight="false" outlineLevel="0" collapsed="false">
      <c r="A19" s="4" t="s">
        <v>32</v>
      </c>
      <c r="B19" s="4" t="n">
        <v>3</v>
      </c>
      <c r="C19" s="7" t="n">
        <v>3600</v>
      </c>
      <c r="D19" s="5" t="n">
        <f aca="false">C19/B19</f>
        <v>1200</v>
      </c>
      <c r="E19" s="6" t="s">
        <v>33</v>
      </c>
    </row>
    <row r="20" customFormat="false" ht="13.8" hidden="false" customHeight="false" outlineLevel="0" collapsed="false">
      <c r="A20" s="4"/>
      <c r="B20" s="4"/>
      <c r="C20" s="4"/>
      <c r="D20" s="4"/>
      <c r="E20" s="4"/>
    </row>
    <row r="21" customFormat="false" ht="19.7" hidden="false" customHeight="false" outlineLevel="0" collapsed="false">
      <c r="A21" s="8" t="s">
        <v>34</v>
      </c>
      <c r="B21" s="8"/>
      <c r="C21" s="8"/>
      <c r="D21" s="8"/>
      <c r="E21" s="8"/>
    </row>
    <row r="22" customFormat="false" ht="13.8" hidden="false" customHeight="false" outlineLevel="0" collapsed="false">
      <c r="A22" s="9" t="s">
        <v>35</v>
      </c>
      <c r="B22" s="9" t="n">
        <v>16</v>
      </c>
      <c r="C22" s="9"/>
      <c r="D22" s="9"/>
      <c r="E22" s="9"/>
    </row>
    <row r="23" customFormat="false" ht="13.8" hidden="false" customHeight="false" outlineLevel="0" collapsed="false">
      <c r="A23" s="9" t="s">
        <v>36</v>
      </c>
      <c r="B23" s="9" t="n">
        <v>16</v>
      </c>
      <c r="C23" s="9"/>
      <c r="D23" s="9"/>
      <c r="E23" s="9"/>
    </row>
    <row r="24" customFormat="false" ht="13.8" hidden="false" customHeight="false" outlineLevel="0" collapsed="false">
      <c r="A24" s="9" t="s">
        <v>37</v>
      </c>
      <c r="B24" s="10" t="n">
        <f aca="false">IF(ISERROR(MIN(D4:D19)),"",MIN(D4:D19))</f>
        <v>500</v>
      </c>
      <c r="C24" s="9"/>
      <c r="D24" s="9"/>
      <c r="E24" s="9"/>
    </row>
    <row r="25" customFormat="false" ht="13.8" hidden="false" customHeight="false" outlineLevel="0" collapsed="false">
      <c r="A25" s="9" t="s">
        <v>38</v>
      </c>
      <c r="B25" s="10" t="n">
        <f aca="false">IF(ISERROR(MAX(D4:D19)),"",MAX(D4:D19))</f>
        <v>1200</v>
      </c>
      <c r="C25" s="9"/>
      <c r="D25" s="9"/>
      <c r="E25" s="9"/>
    </row>
    <row r="26" customFormat="false" ht="13.8" hidden="false" customHeight="false" outlineLevel="0" collapsed="false">
      <c r="A26" s="9" t="s">
        <v>39</v>
      </c>
      <c r="B26" s="10" t="n">
        <f aca="false">IF(ISERROR(ROUND(AVERAGE(D4:D19),2)),"",ROUND(AVERAGE(D4:D19),2))</f>
        <v>850.37</v>
      </c>
      <c r="C26" s="9"/>
      <c r="D26" s="9"/>
      <c r="E26" s="9"/>
    </row>
    <row r="27" customFormat="false" ht="13.8" hidden="false" customHeight="false" outlineLevel="0" collapsed="false">
      <c r="A27" s="9" t="s">
        <v>40</v>
      </c>
      <c r="B27" s="10" t="n">
        <f aca="false">IF(ISERROR(MEDIAN(D4:D19)),"",MEDIAN(D4:D19))</f>
        <v>854.165</v>
      </c>
      <c r="C27" s="9"/>
      <c r="D27" s="9"/>
      <c r="E27" s="9"/>
    </row>
    <row r="28" customFormat="false" ht="13.8" hidden="false" customHeight="false" outlineLevel="0" collapsed="false">
      <c r="A28" s="9" t="s">
        <v>41</v>
      </c>
      <c r="B28" s="9" t="n">
        <f aca="false">IF(ISERROR(STDEV(D4:D19)),"",STDEV(D4:D19))</f>
        <v>189.821354077083</v>
      </c>
      <c r="C28" s="9"/>
      <c r="D28" s="9"/>
      <c r="E28" s="9"/>
    </row>
    <row r="29" customFormat="false" ht="13.8" hidden="false" customHeight="false" outlineLevel="0" collapsed="false">
      <c r="A29" s="9" t="s">
        <v>42</v>
      </c>
      <c r="B29" s="9" t="n">
        <f aca="false">IF(ISERROR(B28/B26),"",B28/B26)</f>
        <v>0.223222072835452</v>
      </c>
      <c r="C29" s="9"/>
      <c r="D29" s="9"/>
      <c r="E29" s="9"/>
    </row>
    <row r="30" customFormat="false" ht="13.8" hidden="false" customHeight="false" outlineLevel="0" collapsed="false">
      <c r="A30" s="9"/>
      <c r="B30" s="9"/>
      <c r="C30" s="9"/>
      <c r="D30" s="9"/>
      <c r="E30" s="9"/>
    </row>
    <row r="31" customFormat="false" ht="13.8" hidden="false" customHeight="false" outlineLevel="0" collapsed="false">
      <c r="A31" s="9"/>
      <c r="B31" s="9"/>
      <c r="C31" s="9"/>
      <c r="D31" s="9"/>
      <c r="E31" s="9"/>
    </row>
    <row r="32" customFormat="false" ht="17.35" hidden="false" customHeight="false" outlineLevel="0" collapsed="false">
      <c r="A32" s="11" t="s">
        <v>43</v>
      </c>
      <c r="B32" s="12" t="n">
        <f aca="false">B26*3</f>
        <v>2551.11</v>
      </c>
      <c r="C32" s="9"/>
      <c r="D32" s="9"/>
      <c r="E32" s="9"/>
    </row>
    <row r="33" customFormat="false" ht="13.8" hidden="false" customHeight="false" outlineLevel="0" collapsed="false">
      <c r="A33" s="13" t="s">
        <v>44</v>
      </c>
      <c r="B33" s="13"/>
      <c r="C33" s="13"/>
      <c r="D33" s="9"/>
      <c r="E33" s="9"/>
    </row>
  </sheetData>
  <mergeCells count="4">
    <mergeCell ref="A1:E1"/>
    <mergeCell ref="A2:E2"/>
    <mergeCell ref="A21:E21"/>
    <mergeCell ref="A33:C3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4.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4.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2024-05-13T19:54:37Z</dcterms:created>
  <dc:creator>Larissa</dc:creator>
  <dc:description/>
  <dc:language>pt-BR</dc:language>
  <cp:lastModifiedBy/>
  <dcterms:modified xsi:type="dcterms:W3CDTF">2024-05-15T11:47:21Z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