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V:\SECGP\SUCPA\SECAP\TRANSPARÊNCIA CNJ\2024\08 AGOSTO 2024\"/>
    </mc:Choice>
  </mc:AlternateContent>
  <xr:revisionPtr revIDLastSave="0" documentId="8_{4897D322-1336-4EDF-8A9D-CAD7D3A917EF}" xr6:coauthVersionLast="47" xr6:coauthVersionMax="47" xr10:uidLastSave="{00000000-0000-0000-0000-000000000000}"/>
  <bookViews>
    <workbookView xWindow="-24120" yWindow="1050" windowWidth="24240" windowHeight="13140" tabRatio="706" xr2:uid="{4672C45C-C13A-4067-8818-9E10794D3865}"/>
  </bookViews>
  <sheets>
    <sheet name="ANEXO I - TAB 1" sheetId="11" r:id="rId1"/>
    <sheet name="ANEXO III - TAB 1" sheetId="7" r:id="rId2"/>
    <sheet name="ANEXO IV - TAB 1" sheetId="6" r:id="rId3"/>
    <sheet name="ANEXO IV-c" sheetId="1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preencher_1">#N/A</definedName>
    <definedName name="_preencher_2">#N/A</definedName>
    <definedName name="ano_de_referencia" localSheetId="0">[5]CNJ!$D$57</definedName>
    <definedName name="ano_de_referencia" localSheetId="1">[3]CNJ!$D$26</definedName>
    <definedName name="ano_de_referencia" localSheetId="2">[2]config!$B$4</definedName>
    <definedName name="ano_de_referencia">[1]config!$B$4</definedName>
    <definedName name="data_de_publicacao" localSheetId="0">[5]CNJ!$D$58</definedName>
    <definedName name="data_de_publicacao" localSheetId="1">[3]CNJ!$D$27</definedName>
    <definedName name="data_de_publicacao">[2]config!$B$5</definedName>
    <definedName name="FCs_SJPR">'[4]SJPR sem CPFs'!$D$9</definedName>
    <definedName name="FCs_SJRS">'[4]SJRS sem CPFs'!$D$9</definedName>
    <definedName name="FCs_SJSC">'[4]SJSC sem CPFs'!$D$9</definedName>
    <definedName name="FCs_TRF4">'[4]TRF sem CPFs'!$D$9</definedName>
    <definedName name="mes_de_ref_com_2_digitos" localSheetId="0">[5]CNJ!$D$60</definedName>
    <definedName name="mes_de_ref_com_2_digitos" localSheetId="1">[3]CNJ!$D$29</definedName>
    <definedName name="mes_de_ref_com_2_digitos" localSheetId="2">[2]config!$B$7</definedName>
    <definedName name="mes_de_ref_com_2_digitos">[1]config!$B$7</definedName>
    <definedName name="mes_de_ref_com_3_letras" localSheetId="0">[5]CNJ!$D$64</definedName>
    <definedName name="mes_de_ref_com_3_letras" localSheetId="1">[3]CNJ!$D$33</definedName>
    <definedName name="mes_de_ref_com_3_letras" localSheetId="2">[2]config!$B$11</definedName>
    <definedName name="mes_de_ref_com_3_letras">[1]config!$B$11</definedName>
    <definedName name="mes_de_referencia" localSheetId="0">[5]CNJ!$D$56</definedName>
    <definedName name="mes_de_referencia" localSheetId="1">[3]CNJ!$D$25</definedName>
    <definedName name="mes_de_referencia" localSheetId="2">[2]config!$B$3</definedName>
    <definedName name="mes_de_referencia">[1]config!$B$3</definedName>
    <definedName name="mes_e_ano_de_referencia" localSheetId="0">[5]CNJ!$D$59</definedName>
    <definedName name="mes_e_ano_de_referencia" localSheetId="1">[3]CNJ!$D$28</definedName>
    <definedName name="mes_e_ano_de_referencia" localSheetId="2">[2]config!$B$6</definedName>
    <definedName name="mes_e_ano_de_referencia">[1]config!$B$6</definedName>
    <definedName name="mes_seguinte_com_2_digitos" localSheetId="0">[5]CNJ!$D$61</definedName>
    <definedName name="mes_seguinte_com_2_digitos" localSheetId="1">[3]CNJ!$D$30</definedName>
    <definedName name="mes_seguinte_com_2_digitos" localSheetId="2">[2]config!$B$8</definedName>
    <definedName name="mes_seguinte_com_2_digitos">[1]config!$B$8</definedName>
    <definedName name="soma_SJPR">'[4]SJPR sem CPFs'!$A$9</definedName>
    <definedName name="soma_SJRS">'[4]SJRS sem CPFs'!$A$9</definedName>
    <definedName name="soma_SJSC">'[4]SJSC sem CPFs'!$A$9</definedName>
    <definedName name="soma_TRF4">'[4]TRF sem CPFs'!$A$9</definedName>
    <definedName name="vigencia">'[2]TRF4 e Seções'!$C$5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2" l="1"/>
  <c r="J35" i="12"/>
  <c r="J34" i="12"/>
  <c r="J33" i="12"/>
  <c r="I36" i="12"/>
  <c r="I35" i="12"/>
  <c r="I34" i="12"/>
  <c r="C33" i="12"/>
  <c r="D33" i="12"/>
  <c r="E33" i="12"/>
  <c r="F33" i="12"/>
  <c r="G33" i="12"/>
  <c r="H33" i="12"/>
  <c r="C34" i="12"/>
  <c r="D34" i="12"/>
  <c r="E34" i="12"/>
  <c r="F34" i="12"/>
  <c r="G34" i="12"/>
  <c r="H34" i="12"/>
  <c r="C35" i="12"/>
  <c r="D35" i="12"/>
  <c r="E35" i="12"/>
  <c r="F35" i="12"/>
  <c r="G35" i="12"/>
  <c r="H35" i="12"/>
  <c r="C36" i="12"/>
  <c r="D36" i="12"/>
  <c r="E36" i="12"/>
  <c r="F36" i="12"/>
  <c r="G36" i="12"/>
  <c r="H36" i="12"/>
  <c r="B36" i="12"/>
  <c r="B35" i="12"/>
  <c r="B34" i="12"/>
  <c r="I33" i="12"/>
  <c r="B33" i="12"/>
  <c r="K36" i="12"/>
  <c r="K35" i="12"/>
  <c r="K34" i="12"/>
  <c r="K33" i="12"/>
  <c r="K22" i="12"/>
  <c r="K21" i="12"/>
  <c r="K20" i="12"/>
  <c r="K19" i="12"/>
  <c r="K18" i="12"/>
  <c r="K17" i="12"/>
  <c r="K14" i="12"/>
  <c r="K13" i="12"/>
  <c r="K12" i="12"/>
  <c r="K11" i="12"/>
  <c r="C37" i="12"/>
  <c r="D37" i="12"/>
  <c r="E37" i="12"/>
  <c r="F37" i="12"/>
  <c r="G37" i="12"/>
  <c r="H37" i="12"/>
  <c r="I37" i="12"/>
  <c r="J37" i="12"/>
  <c r="B37" i="12"/>
  <c r="D24" i="12"/>
  <c r="J23" i="12"/>
  <c r="C23" i="12"/>
  <c r="D23" i="12"/>
  <c r="E23" i="12"/>
  <c r="F23" i="12"/>
  <c r="F24" i="12"/>
  <c r="G23" i="12"/>
  <c r="H23" i="12"/>
  <c r="H24" i="12"/>
  <c r="B23" i="12"/>
  <c r="C15" i="12"/>
  <c r="D15" i="12"/>
  <c r="E15" i="12"/>
  <c r="F15" i="12"/>
  <c r="G15" i="12"/>
  <c r="H15" i="12"/>
  <c r="I15" i="12"/>
  <c r="I24" i="12"/>
  <c r="J15" i="12"/>
  <c r="B15" i="12"/>
  <c r="C20" i="7"/>
  <c r="D20" i="7"/>
  <c r="F20" i="7"/>
  <c r="B20" i="7"/>
  <c r="E19" i="7"/>
  <c r="G19" i="7"/>
  <c r="E18" i="7"/>
  <c r="G18" i="7"/>
  <c r="E17" i="7"/>
  <c r="G17" i="7"/>
  <c r="E16" i="7"/>
  <c r="G16" i="7"/>
  <c r="E15" i="7"/>
  <c r="G15" i="7"/>
  <c r="E14" i="7"/>
  <c r="G14" i="7"/>
  <c r="E13" i="7"/>
  <c r="G13" i="7"/>
  <c r="E12" i="7"/>
  <c r="G12" i="7"/>
  <c r="E11" i="7"/>
  <c r="G11" i="7"/>
  <c r="E10" i="7"/>
  <c r="M50" i="11"/>
  <c r="K50" i="11"/>
  <c r="J50" i="11"/>
  <c r="H50" i="11"/>
  <c r="F50" i="11"/>
  <c r="E50" i="11"/>
  <c r="L49" i="11"/>
  <c r="I49" i="11"/>
  <c r="G49" i="11"/>
  <c r="L48" i="11"/>
  <c r="G48" i="11"/>
  <c r="I48" i="11"/>
  <c r="L47" i="11"/>
  <c r="G47" i="11"/>
  <c r="I47" i="11"/>
  <c r="L46" i="11"/>
  <c r="G46" i="11"/>
  <c r="I46" i="11"/>
  <c r="L45" i="11"/>
  <c r="G45" i="11"/>
  <c r="I45" i="11"/>
  <c r="L44" i="11"/>
  <c r="G44" i="11"/>
  <c r="I44" i="11"/>
  <c r="L43" i="11"/>
  <c r="I43" i="11"/>
  <c r="G43" i="11"/>
  <c r="L42" i="11"/>
  <c r="I42" i="11"/>
  <c r="G42" i="11"/>
  <c r="L41" i="11"/>
  <c r="G41" i="11"/>
  <c r="I41" i="11"/>
  <c r="L40" i="11"/>
  <c r="G40" i="11"/>
  <c r="I40" i="11"/>
  <c r="L39" i="11"/>
  <c r="I39" i="11"/>
  <c r="G39" i="11"/>
  <c r="L38" i="11"/>
  <c r="G38" i="11"/>
  <c r="I38" i="11"/>
  <c r="L37" i="11"/>
  <c r="L50" i="11"/>
  <c r="G37" i="11"/>
  <c r="G50" i="11"/>
  <c r="M36" i="11"/>
  <c r="K36" i="11"/>
  <c r="J36" i="11"/>
  <c r="H36" i="11"/>
  <c r="F36" i="11"/>
  <c r="L35" i="11"/>
  <c r="G35" i="11"/>
  <c r="L34" i="11"/>
  <c r="G34" i="11"/>
  <c r="I34" i="11"/>
  <c r="L33" i="11"/>
  <c r="G33" i="11"/>
  <c r="I33" i="11"/>
  <c r="L32" i="11"/>
  <c r="G32" i="11"/>
  <c r="I32" i="11"/>
  <c r="L31" i="11"/>
  <c r="G31" i="11"/>
  <c r="I31" i="11"/>
  <c r="L30" i="11"/>
  <c r="G30" i="11"/>
  <c r="I30" i="11"/>
  <c r="L29" i="11"/>
  <c r="G29" i="11"/>
  <c r="I29" i="11"/>
  <c r="L28" i="11"/>
  <c r="G28" i="11"/>
  <c r="I28" i="11"/>
  <c r="L27" i="11"/>
  <c r="G27" i="11"/>
  <c r="I27" i="11"/>
  <c r="L26" i="11"/>
  <c r="G26" i="11"/>
  <c r="I26" i="11"/>
  <c r="L25" i="11"/>
  <c r="G25" i="11"/>
  <c r="I25" i="11"/>
  <c r="L24" i="11"/>
  <c r="E36" i="11"/>
  <c r="L23" i="11"/>
  <c r="G23" i="11"/>
  <c r="I23" i="11"/>
  <c r="M22" i="11"/>
  <c r="K22" i="11"/>
  <c r="F22" i="11"/>
  <c r="L21" i="11"/>
  <c r="H22" i="11"/>
  <c r="G21" i="11"/>
  <c r="I21" i="11"/>
  <c r="L20" i="11"/>
  <c r="G20" i="11"/>
  <c r="I20" i="11"/>
  <c r="L19" i="11"/>
  <c r="G19" i="11"/>
  <c r="I19" i="11"/>
  <c r="L18" i="11"/>
  <c r="G18" i="11"/>
  <c r="I18" i="11"/>
  <c r="L17" i="11"/>
  <c r="G17" i="11"/>
  <c r="I17" i="11"/>
  <c r="L16" i="11"/>
  <c r="G16" i="11"/>
  <c r="I16" i="11"/>
  <c r="L15" i="11"/>
  <c r="G15" i="11"/>
  <c r="I15" i="11"/>
  <c r="L14" i="11"/>
  <c r="G14" i="11"/>
  <c r="I14" i="11"/>
  <c r="L13" i="11"/>
  <c r="G13" i="11"/>
  <c r="I13" i="11"/>
  <c r="L12" i="11"/>
  <c r="G12" i="11"/>
  <c r="I12" i="11"/>
  <c r="L11" i="11"/>
  <c r="G11" i="11"/>
  <c r="I11" i="11"/>
  <c r="L10" i="11"/>
  <c r="G10" i="11"/>
  <c r="I10" i="11"/>
  <c r="J22" i="11"/>
  <c r="G9" i="11"/>
  <c r="I9" i="11"/>
  <c r="L9" i="11"/>
  <c r="E22" i="11"/>
  <c r="G24" i="11"/>
  <c r="I24" i="11"/>
  <c r="G24" i="12"/>
  <c r="E24" i="12"/>
  <c r="K37" i="12"/>
  <c r="J24" i="12"/>
  <c r="K23" i="12"/>
  <c r="C24" i="12"/>
  <c r="B24" i="12"/>
  <c r="K15" i="12"/>
  <c r="E20" i="7"/>
  <c r="G10" i="7"/>
  <c r="G20" i="7"/>
  <c r="M51" i="11"/>
  <c r="K51" i="11"/>
  <c r="L36" i="11"/>
  <c r="J51" i="11"/>
  <c r="L22" i="11"/>
  <c r="H51" i="11"/>
  <c r="G36" i="11"/>
  <c r="I35" i="11"/>
  <c r="I36" i="11"/>
  <c r="F51" i="11"/>
  <c r="E51" i="11"/>
  <c r="I37" i="11"/>
  <c r="I50" i="11"/>
  <c r="I22" i="11"/>
  <c r="G22" i="11"/>
  <c r="K24" i="12"/>
  <c r="L51" i="11"/>
  <c r="G51" i="11"/>
  <c r="I51" i="11"/>
</calcChain>
</file>

<file path=xl/sharedStrings.xml><?xml version="1.0" encoding="utf-8"?>
<sst xmlns="http://schemas.openxmlformats.org/spreadsheetml/2006/main" count="146" uniqueCount="92">
  <si>
    <t>TABELA 1 - PODERES LEGISLATIVO E JUDICIÁRIO - DPU - MPU - EMPRESAS ESTATAIS DEPENDENTES DA UNIÃO</t>
  </si>
  <si>
    <t>POSIÇÃO:</t>
  </si>
  <si>
    <t>QUANTIDADE</t>
  </si>
  <si>
    <t>TOTAL</t>
  </si>
  <si>
    <t>TABELA 1 - PODERES EXECUTIVO, LEGISLATIVO E JUDICIÁRIO - DPU - MPU - EMPRESAS ESTATAIS DEPENDENTES DA UNIÃO</t>
  </si>
  <si>
    <t>ANEXO IV - REMUNERAÇÃO DO CARGO EM COMISSÃO E FUNÇÃO DE CONFIANÇA</t>
  </si>
  <si>
    <t>VIGÊNCIA</t>
  </si>
  <si>
    <t>DENOMINAÇÃO / NÍVEL</t>
  </si>
  <si>
    <t>PARCELAS</t>
  </si>
  <si>
    <t>VALOR BÁSICO/
UNITÁRIO</t>
  </si>
  <si>
    <t>VALOR DA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</si>
  <si>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</si>
  <si>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</si>
  <si>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</si>
  <si>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</si>
  <si>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</si>
  <si>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</si>
  <si>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</si>
  <si>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</si>
  <si>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</si>
  <si>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</si>
  <si>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ANEXO III - QUANTITATIVO DE CARGO EM COMISSÃO E FUNÇÃO DE CONFIANÇA</t>
  </si>
  <si>
    <t>OCUPADO</t>
  </si>
  <si>
    <t>VAGO</t>
  </si>
  <si>
    <t>COM VÍNCULO</t>
  </si>
  <si>
    <t>SEM VÍNCULO</t>
  </si>
  <si>
    <t>SUBTOTAL</t>
  </si>
  <si>
    <t>COM OPÇÃO</t>
  </si>
  <si>
    <t>SEM OPÇÃO</t>
  </si>
  <si>
    <t>DADOS DO CARGO</t>
  </si>
  <si>
    <t>ATIVO</t>
  </si>
  <si>
    <t>CARREIRA</t>
  </si>
  <si>
    <t>NÍVEL ESCOLAR</t>
  </si>
  <si>
    <t>CLASSE</t>
  </si>
  <si>
    <t>ANALISTA JUDICIÁRIO</t>
  </si>
  <si>
    <t>SUPERIOR</t>
  </si>
  <si>
    <t>C</t>
  </si>
  <si>
    <t>B</t>
  </si>
  <si>
    <t>A</t>
  </si>
  <si>
    <t>TECNICO JUDICIÁRIO</t>
  </si>
  <si>
    <t>NÍVEL MÉDIO</t>
  </si>
  <si>
    <t>AUXILIAR JUDICIÁRIO</t>
  </si>
  <si>
    <t>NÍVEL FUNDAMENTAL</t>
  </si>
  <si>
    <t>ANEXO I - QUANTITATIVO FÍSICO DE PESSOAL</t>
  </si>
  <si>
    <t>INATIVOS</t>
  </si>
  <si>
    <t>OCUPADOS</t>
  </si>
  <si>
    <t>VAGOS</t>
  </si>
  <si>
    <t>INSTITUIDOR DE PENSÃO</t>
  </si>
  <si>
    <t>TOTAL GERAL</t>
  </si>
  <si>
    <t>BENEFICÍARIO 
DE PENSÃO</t>
  </si>
  <si>
    <t>APOSENTADO</t>
  </si>
  <si>
    <t>PADRÃO/
NÍVEL/
REFERÊNCIA</t>
  </si>
  <si>
    <t>ESTÁVEIS</t>
  </si>
  <si>
    <t>NÃO ESTÁVEIS</t>
  </si>
  <si>
    <t>Total</t>
  </si>
  <si>
    <t>Denominação /
Nível</t>
  </si>
  <si>
    <t>OCUPADOS POR SERVIDORES COM VÍNCULO EFETIVO</t>
  </si>
  <si>
    <t>OCUPADOS POR SERVIDORES SEM VÍNCULO 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</si>
  <si>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</si>
  <si>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</si>
  <si>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</si>
  <si>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</si>
  <si>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</si>
  <si>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</si>
  <si>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</si>
  <si>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</si>
  <si>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</si>
  <si>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</si>
  <si>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</si>
  <si>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CJ-01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</si>
  <si>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</si>
  <si>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</si>
  <si>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</si>
  <si>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</si>
  <si>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</si>
  <si>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</si>
  <si>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</si>
  <si>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</si>
  <si>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</si>
  <si>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</si>
  <si>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Impacto orçamentário sobre os Cargos em Comissão (multiplicar o valor da retribuição ao titular da CJ x Quantidade de CJ) - Em R$ 1,00</t>
  </si>
  <si>
    <t>Impacto Total</t>
  </si>
  <si>
    <t>Valor Paradigma (calculado nos termos do artigo 1º, § 2º da Resolução CJF 761, de 26 de abril de 2022) ==&gt;</t>
  </si>
  <si>
    <t>Origem funcional dos ocupantes de cargos em comissão e funções de confiança.</t>
  </si>
  <si>
    <t>Impacto orçamentário para fins dos artigos1º, § 2º e 2º, §3º da Resolução CJF 761, de 26 de abril de 2022</t>
  </si>
  <si>
    <t>ANEXO IV - CARGOS EM COMISSÃO E FUNÇÕES DE CONFIANÇA</t>
  </si>
  <si>
    <t>Origem funcional dos ocupantes e impacto orçamentário para fins dos artigos1º, § 2º e 2º, §3º da Resolução CJF 761, de 26 de abril de 2022</t>
  </si>
  <si>
    <t>Fonte: Folha de Pagamento do TRF da 6ª Região</t>
  </si>
  <si>
    <t>PODER/ÓRGÃO/UNIDADE: Judiciário/Tribunal e Seção Judiciária da 6ª Região/Seção de Cadastro de Pessoal - SECAP/SUCPA/SECGP</t>
  </si>
  <si>
    <t>Fonte: Sistema Oracle/SARH</t>
  </si>
  <si>
    <t>PODER/ÓRGÃO/UNIDADE: Judiciário/Tribunal e Seção Judiciária da 6ª Região</t>
  </si>
  <si>
    <t>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</si>
</sst>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&quot;R$ &quot;#,##0.00;[Red]&quot;-R$ &quot;#,##0.00"/>
    <numFmt numFmtId="169" formatCode="_(* #,##0_);_(* \(#,##0\);_(* &quot;-&quot;??_);_(@_)"/>
    <numFmt numFmtId="170" formatCode="#,##0.000000"/>
    <numFmt numFmtId="171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Calibri"/>
      <family val="2"/>
    </font>
    <font>
      <b/>
      <sz val="9"/>
      <name val="Arial"/>
      <family val="2"/>
    </font>
    <font>
      <sz val="7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169" fontId="4" fillId="0" borderId="0" applyFill="0" applyBorder="0" applyAlignment="0" applyProtection="0"/>
    <xf numFmtId="171" fontId="4" fillId="0" borderId="0" applyFill="0" applyBorder="0" applyAlignment="0" applyProtection="0"/>
    <xf numFmtId="43" fontId="11" fillId="0" borderId="0" applyFont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43" fontId="1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6" applyFont="1" applyBorder="1"/>
    <xf numFmtId="0" fontId="1" fillId="0" borderId="0" xfId="6" applyFont="1" applyBorder="1" applyAlignment="1">
      <alignment horizontal="left"/>
    </xf>
    <xf numFmtId="0" fontId="2" fillId="0" borderId="0" xfId="6" applyFont="1"/>
    <xf numFmtId="0" fontId="1" fillId="0" borderId="0" xfId="6" applyFont="1" applyAlignment="1">
      <alignment horizontal="center" vertical="center" wrapText="1"/>
    </xf>
    <xf numFmtId="0" fontId="1" fillId="0" borderId="0" xfId="6" applyFont="1" applyBorder="1" applyAlignment="1"/>
    <xf numFmtId="0" fontId="1" fillId="0" borderId="0" xfId="6" applyFont="1" applyBorder="1" applyAlignment="1">
      <alignment horizontal="left" wrapText="1"/>
    </xf>
    <xf numFmtId="14" fontId="1" fillId="0" borderId="0" xfId="6" applyNumberFormat="1" applyFont="1" applyBorder="1" applyAlignment="1">
      <alignment horizontal="left"/>
    </xf>
    <xf numFmtId="166" fontId="2" fillId="0" borderId="0" xfId="6" applyNumberFormat="1" applyFont="1" applyBorder="1" applyAlignment="1">
      <alignment horizontal="right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165" fontId="2" fillId="0" borderId="1" xfId="8" applyNumberFormat="1" applyFont="1" applyFill="1" applyBorder="1" applyAlignment="1" applyProtection="1">
      <alignment horizontal="left" vertical="center" wrapText="1"/>
      <protection locked="0"/>
    </xf>
    <xf numFmtId="4" fontId="2" fillId="0" borderId="1" xfId="8" applyNumberFormat="1" applyFont="1" applyFill="1" applyBorder="1" applyAlignment="1" applyProtection="1">
      <alignment horizontal="right" wrapText="1"/>
      <protection locked="0"/>
    </xf>
    <xf numFmtId="4" fontId="2" fillId="0" borderId="1" xfId="8" applyNumberFormat="1" applyFont="1" applyFill="1" applyBorder="1" applyAlignment="1" applyProtection="1">
      <alignment horizontal="right" wrapText="1"/>
    </xf>
    <xf numFmtId="43" fontId="2" fillId="0" borderId="0" xfId="6" applyNumberFormat="1" applyFont="1" applyBorder="1"/>
    <xf numFmtId="165" fontId="1" fillId="2" borderId="1" xfId="8" applyNumberFormat="1" applyFont="1" applyFill="1" applyBorder="1" applyAlignment="1" applyProtection="1">
      <alignment horizontal="right" wrapText="1"/>
    </xf>
    <xf numFmtId="0" fontId="3" fillId="0" borderId="0" xfId="6" applyFont="1" applyBorder="1" applyAlignment="1"/>
    <xf numFmtId="0" fontId="6" fillId="0" borderId="0" xfId="6" applyFont="1"/>
    <xf numFmtId="0" fontId="2" fillId="0" borderId="0" xfId="6" applyFont="1" applyBorder="1" applyAlignment="1"/>
    <xf numFmtId="0" fontId="5" fillId="0" borderId="0" xfId="6" applyFont="1" applyBorder="1" applyAlignment="1"/>
    <xf numFmtId="0" fontId="2" fillId="0" borderId="0" xfId="6" applyFont="1" applyProtection="1"/>
    <xf numFmtId="0" fontId="1" fillId="0" borderId="0" xfId="6" applyFont="1" applyAlignment="1" applyProtection="1">
      <alignment horizontal="center" vertical="center" wrapText="1"/>
      <protection locked="0"/>
    </xf>
    <xf numFmtId="0" fontId="2" fillId="0" borderId="0" xfId="6" applyFont="1" applyProtection="1">
      <protection locked="0"/>
    </xf>
    <xf numFmtId="0" fontId="1" fillId="0" borderId="0" xfId="6" applyFont="1" applyBorder="1" applyAlignment="1" applyProtection="1">
      <protection locked="0"/>
    </xf>
    <xf numFmtId="0" fontId="1" fillId="0" borderId="0" xfId="6" applyFont="1" applyBorder="1" applyAlignment="1" applyProtection="1">
      <alignment wrapText="1"/>
      <protection locked="0"/>
    </xf>
    <xf numFmtId="0" fontId="1" fillId="0" borderId="0" xfId="6" applyFont="1" applyBorder="1" applyAlignment="1" applyProtection="1">
      <alignment horizontal="left"/>
      <protection locked="0"/>
    </xf>
    <xf numFmtId="0" fontId="2" fillId="0" borderId="0" xfId="6" applyFont="1" applyBorder="1" applyProtection="1">
      <protection locked="0"/>
    </xf>
    <xf numFmtId="0" fontId="1" fillId="0" borderId="2" xfId="6" applyFont="1" applyBorder="1" applyAlignment="1" applyProtection="1">
      <alignment horizontal="right" vertical="center" wrapText="1"/>
      <protection locked="0"/>
    </xf>
    <xf numFmtId="165" fontId="1" fillId="2" borderId="1" xfId="12" applyNumberFormat="1" applyFont="1" applyFill="1" applyBorder="1" applyAlignment="1" applyProtection="1">
      <alignment horizontal="center" vertical="center" wrapText="1"/>
    </xf>
    <xf numFmtId="0" fontId="2" fillId="0" borderId="0" xfId="6" applyFont="1" applyAlignment="1">
      <alignment vertical="center" wrapText="1"/>
    </xf>
    <xf numFmtId="165" fontId="2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" applyFont="1" applyBorder="1" applyProtection="1">
      <protection locked="0"/>
    </xf>
    <xf numFmtId="0" fontId="2" fillId="0" borderId="0" xfId="5" applyFont="1"/>
    <xf numFmtId="0" fontId="1" fillId="0" borderId="0" xfId="5" applyFont="1" applyAlignment="1">
      <alignment horizontal="center" vertical="center" wrapText="1"/>
    </xf>
    <xf numFmtId="0" fontId="1" fillId="0" borderId="0" xfId="5" applyFont="1" applyBorder="1" applyAlignment="1" applyProtection="1">
      <protection locked="0"/>
    </xf>
    <xf numFmtId="0" fontId="1" fillId="0" borderId="0" xfId="5" applyFont="1" applyBorder="1" applyAlignment="1" applyProtection="1">
      <alignment wrapText="1"/>
      <protection locked="0"/>
    </xf>
    <xf numFmtId="0" fontId="2" fillId="0" borderId="0" xfId="5" applyFont="1" applyProtection="1">
      <protection locked="0"/>
    </xf>
    <xf numFmtId="0" fontId="1" fillId="0" borderId="0" xfId="5" applyFont="1" applyBorder="1" applyAlignment="1" applyProtection="1">
      <alignment horizontal="left"/>
      <protection locked="0"/>
    </xf>
    <xf numFmtId="0" fontId="2" fillId="0" borderId="0" xfId="5" applyFont="1" applyBorder="1" applyProtection="1">
      <protection locked="0"/>
    </xf>
    <xf numFmtId="0" fontId="1" fillId="0" borderId="3" xfId="5" applyFont="1" applyBorder="1" applyAlignment="1" applyProtection="1">
      <alignment horizontal="right" vertical="center" wrapText="1"/>
      <protection locked="0"/>
    </xf>
    <xf numFmtId="0" fontId="1" fillId="6" borderId="4" xfId="5" applyFont="1" applyFill="1" applyBorder="1" applyAlignment="1">
      <alignment horizontal="center" vertical="center" wrapText="1"/>
    </xf>
    <xf numFmtId="0" fontId="1" fillId="6" borderId="1" xfId="5" applyFont="1" applyFill="1" applyBorder="1" applyAlignment="1">
      <alignment horizontal="center" vertical="center" wrapText="1"/>
    </xf>
    <xf numFmtId="0" fontId="1" fillId="6" borderId="5" xfId="5" applyFont="1" applyFill="1" applyBorder="1" applyAlignment="1">
      <alignment horizontal="center" vertical="center" wrapText="1"/>
    </xf>
    <xf numFmtId="165" fontId="1" fillId="6" borderId="1" xfId="12" applyNumberFormat="1" applyFont="1" applyFill="1" applyBorder="1" applyAlignment="1" applyProtection="1">
      <alignment horizontal="center" vertical="center" wrapText="1"/>
    </xf>
    <xf numFmtId="0" fontId="8" fillId="0" borderId="6" xfId="5" applyFont="1" applyBorder="1" applyAlignment="1">
      <alignment horizontal="center"/>
    </xf>
    <xf numFmtId="0" fontId="2" fillId="0" borderId="0" xfId="5" applyFont="1" applyAlignment="1">
      <alignment vertical="center" wrapText="1"/>
    </xf>
    <xf numFmtId="0" fontId="8" fillId="0" borderId="7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9" xfId="5" applyFont="1" applyBorder="1" applyAlignment="1">
      <alignment horizontal="center"/>
    </xf>
    <xf numFmtId="0" fontId="1" fillId="0" borderId="10" xfId="5" applyFont="1" applyFill="1" applyBorder="1" applyAlignment="1">
      <alignment horizontal="center" vertical="center" textRotation="90" wrapText="1"/>
    </xf>
    <xf numFmtId="0" fontId="1" fillId="7" borderId="11" xfId="5" applyFont="1" applyFill="1" applyBorder="1" applyAlignment="1">
      <alignment horizontal="center" vertical="center" textRotation="90" wrapText="1"/>
    </xf>
    <xf numFmtId="169" fontId="1" fillId="7" borderId="11" xfId="10" applyNumberFormat="1" applyFont="1" applyFill="1" applyBorder="1" applyAlignment="1">
      <alignment horizontal="center" vertical="center" wrapText="1"/>
    </xf>
    <xf numFmtId="0" fontId="1" fillId="7" borderId="12" xfId="5" applyFont="1" applyFill="1" applyBorder="1" applyAlignment="1">
      <alignment horizontal="center"/>
    </xf>
    <xf numFmtId="0" fontId="1" fillId="0" borderId="0" xfId="5" applyFont="1" applyFill="1" applyAlignment="1">
      <alignment vertical="center" wrapText="1"/>
    </xf>
    <xf numFmtId="0" fontId="8" fillId="0" borderId="13" xfId="5" applyFont="1" applyBorder="1" applyAlignment="1">
      <alignment horizontal="center"/>
    </xf>
    <xf numFmtId="0" fontId="8" fillId="0" borderId="14" xfId="5" applyFont="1" applyBorder="1" applyAlignment="1">
      <alignment horizontal="center"/>
    </xf>
    <xf numFmtId="0" fontId="8" fillId="0" borderId="15" xfId="5" applyFont="1" applyBorder="1" applyAlignment="1">
      <alignment horizontal="center"/>
    </xf>
    <xf numFmtId="0" fontId="1" fillId="7" borderId="10" xfId="5" applyFont="1" applyFill="1" applyBorder="1" applyAlignment="1">
      <alignment horizontal="center" vertical="center" textRotation="90" wrapText="1"/>
    </xf>
    <xf numFmtId="0" fontId="1" fillId="7" borderId="16" xfId="5" applyFont="1" applyFill="1" applyBorder="1" applyAlignment="1">
      <alignment horizontal="center"/>
    </xf>
    <xf numFmtId="0" fontId="1" fillId="7" borderId="17" xfId="5" applyFont="1" applyFill="1" applyBorder="1" applyAlignment="1">
      <alignment horizontal="center" vertical="center" wrapText="1"/>
    </xf>
    <xf numFmtId="0" fontId="2" fillId="0" borderId="0" xfId="5" applyFont="1" applyBorder="1"/>
    <xf numFmtId="165" fontId="2" fillId="0" borderId="0" xfId="12" applyNumberFormat="1" applyFont="1" applyFill="1" applyBorder="1" applyAlignment="1" applyProtection="1"/>
    <xf numFmtId="0" fontId="2" fillId="8" borderId="0" xfId="6" applyFont="1" applyFill="1"/>
    <xf numFmtId="0" fontId="1" fillId="8" borderId="0" xfId="6" applyFont="1" applyFill="1" applyBorder="1" applyAlignment="1">
      <alignment horizontal="center" vertical="center" wrapText="1"/>
    </xf>
    <xf numFmtId="0" fontId="1" fillId="8" borderId="0" xfId="6" applyFont="1" applyFill="1" applyBorder="1" applyAlignment="1"/>
    <xf numFmtId="0" fontId="0" fillId="8" borderId="0" xfId="0" applyFill="1"/>
    <xf numFmtId="0" fontId="1" fillId="8" borderId="0" xfId="6" applyFont="1" applyFill="1" applyBorder="1" applyAlignment="1" applyProtection="1">
      <alignment horizontal="right" vertical="center" wrapText="1"/>
      <protection locked="0"/>
    </xf>
    <xf numFmtId="0" fontId="1" fillId="8" borderId="0" xfId="6" applyFont="1" applyFill="1" applyBorder="1" applyAlignment="1" applyProtection="1">
      <alignment horizontal="left" vertical="center" wrapText="1"/>
      <protection locked="0"/>
    </xf>
    <xf numFmtId="0" fontId="0" fillId="8" borderId="0" xfId="0" applyFill="1" applyBorder="1"/>
    <xf numFmtId="0" fontId="7" fillId="0" borderId="0" xfId="5" applyFont="1"/>
    <xf numFmtId="0" fontId="9" fillId="0" borderId="0" xfId="5" applyFont="1"/>
    <xf numFmtId="0" fontId="9" fillId="3" borderId="18" xfId="5" applyFont="1" applyFill="1" applyBorder="1" applyAlignment="1">
      <alignment horizontal="center" vertical="center" wrapText="1"/>
    </xf>
    <xf numFmtId="0" fontId="9" fillId="0" borderId="18" xfId="5" applyFont="1" applyBorder="1" applyAlignment="1">
      <alignment horizontal="center"/>
    </xf>
    <xf numFmtId="3" fontId="9" fillId="0" borderId="18" xfId="5" applyNumberFormat="1" applyFont="1" applyBorder="1" applyAlignment="1">
      <alignment horizontal="right"/>
    </xf>
    <xf numFmtId="3" fontId="9" fillId="4" borderId="18" xfId="5" applyNumberFormat="1" applyFont="1" applyFill="1" applyBorder="1" applyAlignment="1">
      <alignment horizontal="right"/>
    </xf>
    <xf numFmtId="3" fontId="9" fillId="5" borderId="18" xfId="5" applyNumberFormat="1" applyFont="1" applyFill="1" applyBorder="1" applyAlignment="1">
      <alignment horizontal="right"/>
    </xf>
    <xf numFmtId="0" fontId="7" fillId="0" borderId="18" xfId="5" applyFont="1" applyBorder="1" applyAlignment="1">
      <alignment horizontal="center"/>
    </xf>
    <xf numFmtId="3" fontId="7" fillId="0" borderId="18" xfId="5" applyNumberFormat="1" applyFont="1" applyBorder="1" applyAlignment="1">
      <alignment horizontal="right"/>
    </xf>
    <xf numFmtId="3" fontId="7" fillId="5" borderId="18" xfId="5" applyNumberFormat="1" applyFont="1" applyFill="1" applyBorder="1" applyAlignment="1">
      <alignment horizontal="right"/>
    </xf>
    <xf numFmtId="0" fontId="7" fillId="3" borderId="18" xfId="5" applyFont="1" applyFill="1" applyBorder="1" applyAlignment="1">
      <alignment horizontal="center"/>
    </xf>
    <xf numFmtId="3" fontId="7" fillId="3" borderId="18" xfId="5" applyNumberFormat="1" applyFont="1" applyFill="1" applyBorder="1" applyAlignment="1">
      <alignment horizontal="right"/>
    </xf>
    <xf numFmtId="4" fontId="9" fillId="0" borderId="18" xfId="5" applyNumberFormat="1" applyFont="1" applyBorder="1" applyAlignment="1">
      <alignment horizontal="right"/>
    </xf>
    <xf numFmtId="0" fontId="9" fillId="8" borderId="0" xfId="5" applyFont="1" applyFill="1"/>
    <xf numFmtId="0" fontId="4" fillId="8" borderId="0" xfId="5" applyFill="1"/>
    <xf numFmtId="0" fontId="7" fillId="8" borderId="0" xfId="5" applyFont="1" applyFill="1"/>
    <xf numFmtId="0" fontId="10" fillId="8" borderId="0" xfId="5" applyFont="1" applyFill="1"/>
    <xf numFmtId="0" fontId="9" fillId="8" borderId="18" xfId="5" applyFont="1" applyFill="1" applyBorder="1" applyAlignment="1">
      <alignment horizontal="center"/>
    </xf>
    <xf numFmtId="4" fontId="9" fillId="8" borderId="18" xfId="5" applyNumberFormat="1" applyFont="1" applyFill="1" applyBorder="1" applyAlignment="1">
      <alignment horizontal="right"/>
    </xf>
    <xf numFmtId="165" fontId="2" fillId="0" borderId="19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20" xfId="14" applyNumberFormat="1" applyFont="1" applyFill="1" applyBorder="1" applyAlignment="1" applyProtection="1">
      <alignment horizontal="center" vertical="center" wrapText="1"/>
    </xf>
    <xf numFmtId="165" fontId="2" fillId="0" borderId="21" xfId="14" applyNumberFormat="1" applyFont="1" applyFill="1" applyBorder="1" applyAlignment="1" applyProtection="1">
      <alignment horizontal="center" vertical="center" wrapText="1"/>
    </xf>
    <xf numFmtId="165" fontId="2" fillId="7" borderId="22" xfId="14" applyNumberFormat="1" applyFont="1" applyFill="1" applyBorder="1" applyAlignment="1" applyProtection="1">
      <alignment horizontal="center" vertical="center" wrapText="1"/>
    </xf>
    <xf numFmtId="165" fontId="2" fillId="0" borderId="23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24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25" xfId="14" applyNumberFormat="1" applyFont="1" applyFill="1" applyBorder="1" applyAlignment="1" applyProtection="1">
      <alignment horizontal="center" vertical="center" wrapText="1"/>
    </xf>
    <xf numFmtId="165" fontId="2" fillId="0" borderId="26" xfId="14" applyNumberFormat="1" applyFont="1" applyFill="1" applyBorder="1" applyAlignment="1" applyProtection="1">
      <alignment horizontal="center" vertical="center" wrapText="1"/>
    </xf>
    <xf numFmtId="165" fontId="2" fillId="7" borderId="27" xfId="14" applyNumberFormat="1" applyFont="1" applyFill="1" applyBorder="1" applyAlignment="1" applyProtection="1">
      <alignment horizontal="center" vertical="center" wrapText="1"/>
    </xf>
    <xf numFmtId="165" fontId="2" fillId="0" borderId="28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29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30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30" xfId="14" applyNumberFormat="1" applyFont="1" applyFill="1" applyBorder="1" applyAlignment="1" applyProtection="1">
      <alignment horizontal="center" vertical="center" wrapText="1"/>
    </xf>
    <xf numFmtId="165" fontId="2" fillId="7" borderId="31" xfId="14" applyNumberFormat="1" applyFont="1" applyFill="1" applyBorder="1" applyAlignment="1" applyProtection="1">
      <alignment horizontal="center" vertical="center" wrapText="1"/>
    </xf>
    <xf numFmtId="165" fontId="2" fillId="0" borderId="32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33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34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34" xfId="14" applyNumberFormat="1" applyFont="1" applyFill="1" applyBorder="1" applyAlignment="1" applyProtection="1">
      <alignment horizontal="center" vertical="center" wrapText="1"/>
    </xf>
    <xf numFmtId="165" fontId="2" fillId="7" borderId="35" xfId="14" applyNumberFormat="1" applyFont="1" applyFill="1" applyBorder="1" applyAlignment="1" applyProtection="1">
      <alignment horizontal="center" vertical="center" wrapText="1"/>
    </xf>
    <xf numFmtId="165" fontId="2" fillId="0" borderId="36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37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38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38" xfId="14" applyNumberFormat="1" applyFont="1" applyFill="1" applyBorder="1" applyAlignment="1" applyProtection="1">
      <alignment horizontal="center" vertical="center" wrapText="1"/>
    </xf>
    <xf numFmtId="165" fontId="2" fillId="7" borderId="39" xfId="14" applyNumberFormat="1" applyFont="1" applyFill="1" applyBorder="1" applyAlignment="1" applyProtection="1">
      <alignment horizontal="center" vertical="center" wrapText="1"/>
    </xf>
    <xf numFmtId="165" fontId="2" fillId="0" borderId="40" xfId="14" applyNumberFormat="1" applyFont="1" applyFill="1" applyBorder="1" applyAlignment="1" applyProtection="1">
      <alignment horizontal="center" vertical="center" wrapText="1"/>
      <protection locked="0"/>
    </xf>
    <xf numFmtId="165" fontId="1" fillId="7" borderId="4" xfId="14" applyNumberFormat="1" applyFont="1" applyFill="1" applyBorder="1" applyAlignment="1" applyProtection="1">
      <alignment horizontal="center" vertical="center" wrapText="1"/>
    </xf>
    <xf numFmtId="165" fontId="1" fillId="7" borderId="1" xfId="14" applyNumberFormat="1" applyFont="1" applyFill="1" applyBorder="1" applyAlignment="1" applyProtection="1">
      <alignment horizontal="center" vertical="center" wrapText="1"/>
    </xf>
    <xf numFmtId="165" fontId="1" fillId="7" borderId="21" xfId="14" applyNumberFormat="1" applyFont="1" applyFill="1" applyBorder="1" applyAlignment="1" applyProtection="1">
      <alignment horizontal="center" vertical="center" wrapText="1"/>
    </xf>
    <xf numFmtId="165" fontId="1" fillId="7" borderId="41" xfId="14" applyNumberFormat="1" applyFont="1" applyFill="1" applyBorder="1" applyAlignment="1" applyProtection="1">
      <alignment horizontal="center" vertical="center" wrapText="1"/>
    </xf>
    <xf numFmtId="165" fontId="1" fillId="7" borderId="42" xfId="14" applyNumberFormat="1" applyFont="1" applyFill="1" applyBorder="1" applyAlignment="1" applyProtection="1">
      <alignment horizontal="center" vertical="center" wrapText="1"/>
    </xf>
    <xf numFmtId="165" fontId="2" fillId="0" borderId="43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44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44" xfId="14" applyNumberFormat="1" applyFont="1" applyFill="1" applyBorder="1" applyAlignment="1" applyProtection="1">
      <alignment horizontal="center" vertical="center" wrapText="1"/>
    </xf>
    <xf numFmtId="165" fontId="2" fillId="7" borderId="45" xfId="14" applyNumberFormat="1" applyFont="1" applyFill="1" applyBorder="1" applyAlignment="1" applyProtection="1">
      <alignment horizontal="center" vertical="center" wrapText="1"/>
    </xf>
    <xf numFmtId="165" fontId="2" fillId="0" borderId="46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47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48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48" xfId="14" applyNumberFormat="1" applyFont="1" applyFill="1" applyBorder="1" applyAlignment="1" applyProtection="1">
      <alignment horizontal="center" vertical="center" wrapText="1"/>
    </xf>
    <xf numFmtId="165" fontId="2" fillId="7" borderId="49" xfId="14" applyNumberFormat="1" applyFont="1" applyFill="1" applyBorder="1" applyAlignment="1" applyProtection="1">
      <alignment horizontal="center" vertical="center" wrapText="1"/>
    </xf>
    <xf numFmtId="165" fontId="2" fillId="0" borderId="50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51" xfId="14" applyNumberFormat="1" applyFont="1" applyFill="1" applyBorder="1" applyAlignment="1" applyProtection="1">
      <alignment horizontal="center" vertical="center" wrapText="1"/>
      <protection locked="0"/>
    </xf>
    <xf numFmtId="165" fontId="2" fillId="0" borderId="52" xfId="14" applyNumberFormat="1" applyFont="1" applyFill="1" applyBorder="1" applyAlignment="1" applyProtection="1">
      <alignment horizontal="center" vertical="center" wrapText="1"/>
      <protection locked="0"/>
    </xf>
    <xf numFmtId="165" fontId="2" fillId="7" borderId="52" xfId="14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7" borderId="53" xfId="14" applyNumberFormat="1" applyFont="1" applyFill="1" applyBorder="1" applyAlignment="1" applyProtection="1">
      <alignment horizontal="center" vertical="center" wrapText="1"/>
    </xf>
    <xf numFmtId="165" fontId="2" fillId="0" borderId="54" xfId="14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165" fontId="1" fillId="7" borderId="55" xfId="14" applyNumberFormat="1" applyFont="1" applyFill="1" applyBorder="1" applyAlignment="1" applyProtection="1">
      <alignment horizontal="center" vertical="center" wrapText="1"/>
    </xf>
    <xf numFmtId="165" fontId="1" fillId="7" borderId="5" xfId="14" applyNumberFormat="1" applyFont="1" applyFill="1" applyBorder="1" applyAlignment="1" applyProtection="1">
      <alignment horizontal="center" vertical="center" wrapText="1"/>
    </xf>
    <xf numFmtId="165" fontId="1" fillId="7" borderId="56" xfId="14" applyNumberFormat="1" applyFont="1" applyFill="1" applyBorder="1" applyAlignment="1" applyProtection="1">
      <alignment horizontal="center" vertical="center" wrapText="1"/>
    </xf>
    <xf numFmtId="165" fontId="1" fillId="7" borderId="57" xfId="14" applyNumberFormat="1" applyFont="1" applyFill="1" applyBorder="1" applyAlignment="1" applyProtection="1">
      <alignment horizontal="center" vertical="center" wrapText="1"/>
    </xf>
    <xf numFmtId="165" fontId="1" fillId="7" borderId="58" xfId="14" applyNumberFormat="1" applyFont="1" applyFill="1" applyBorder="1" applyAlignment="1" applyProtection="1">
      <alignment horizontal="center" vertical="center" wrapText="1"/>
    </xf>
    <xf numFmtId="165" fontId="1" fillId="7" borderId="59" xfId="14" applyNumberFormat="1" applyFont="1" applyFill="1" applyBorder="1" applyAlignment="1" applyProtection="1">
      <alignment horizontal="right" vertical="center" wrapText="1"/>
    </xf>
    <xf numFmtId="165" fontId="1" fillId="7" borderId="60" xfId="14" applyNumberFormat="1" applyFont="1" applyFill="1" applyBorder="1" applyAlignment="1" applyProtection="1">
      <alignment horizontal="center" vertical="center" wrapText="1"/>
    </xf>
    <xf numFmtId="165" fontId="1" fillId="7" borderId="59" xfId="14" applyNumberFormat="1" applyFont="1" applyFill="1" applyBorder="1" applyAlignment="1" applyProtection="1">
      <alignment horizontal="center" vertical="center" wrapText="1"/>
    </xf>
    <xf numFmtId="165" fontId="2" fillId="0" borderId="1" xfId="14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14" applyNumberFormat="1" applyFont="1" applyFill="1" applyBorder="1" applyAlignment="1" applyProtection="1">
      <alignment horizontal="center" vertical="center" wrapText="1"/>
    </xf>
    <xf numFmtId="3" fontId="7" fillId="8" borderId="18" xfId="5" applyNumberFormat="1" applyFont="1" applyFill="1" applyBorder="1" applyAlignment="1">
      <alignment horizontal="right"/>
    </xf>
    <xf numFmtId="4" fontId="9" fillId="9" borderId="18" xfId="5" applyNumberFormat="1" applyFont="1" applyFill="1" applyBorder="1" applyAlignment="1">
      <alignment horizontal="right"/>
    </xf>
    <xf numFmtId="3" fontId="7" fillId="10" borderId="18" xfId="5" applyNumberFormat="1" applyFont="1" applyFill="1" applyBorder="1" applyAlignment="1">
      <alignment horizontal="right"/>
    </xf>
    <xf numFmtId="3" fontId="7" fillId="9" borderId="18" xfId="5" applyNumberFormat="1" applyFont="1" applyFill="1" applyBorder="1" applyAlignment="1">
      <alignment horizontal="right"/>
    </xf>
    <xf numFmtId="4" fontId="9" fillId="10" borderId="18" xfId="5" applyNumberFormat="1" applyFont="1" applyFill="1" applyBorder="1" applyAlignment="1">
      <alignment horizontal="right"/>
    </xf>
    <xf numFmtId="49" fontId="1" fillId="0" borderId="3" xfId="5" applyNumberFormat="1" applyFont="1" applyBorder="1" applyAlignment="1" applyProtection="1">
      <alignment horizontal="center" vertical="center" wrapText="1"/>
      <protection locked="0"/>
    </xf>
    <xf numFmtId="0" fontId="5" fillId="8" borderId="0" xfId="5" applyFont="1" applyFill="1" applyBorder="1" applyProtection="1">
      <protection locked="0"/>
    </xf>
    <xf numFmtId="0" fontId="2" fillId="8" borderId="0" xfId="5" applyFont="1" applyFill="1" applyBorder="1"/>
    <xf numFmtId="0" fontId="2" fillId="8" borderId="0" xfId="5" applyFont="1" applyFill="1"/>
    <xf numFmtId="49" fontId="1" fillId="0" borderId="2" xfId="6" applyNumberFormat="1" applyFont="1" applyBorder="1" applyAlignment="1" applyProtection="1">
      <alignment horizontal="center" vertical="center" wrapText="1"/>
      <protection locked="0"/>
    </xf>
    <xf numFmtId="49" fontId="1" fillId="8" borderId="0" xfId="6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" applyFont="1" applyBorder="1" applyAlignment="1">
      <alignment horizontal="center" vertical="center" wrapText="1"/>
    </xf>
    <xf numFmtId="0" fontId="1" fillId="11" borderId="71" xfId="5" applyFont="1" applyFill="1" applyBorder="1" applyAlignment="1">
      <alignment horizontal="center" vertical="center" wrapText="1"/>
    </xf>
    <xf numFmtId="0" fontId="4" fillId="0" borderId="72" xfId="5" applyBorder="1"/>
    <xf numFmtId="0" fontId="4" fillId="0" borderId="73" xfId="5" applyBorder="1"/>
    <xf numFmtId="0" fontId="4" fillId="0" borderId="74" xfId="5" applyBorder="1"/>
    <xf numFmtId="0" fontId="4" fillId="0" borderId="2" xfId="5" applyBorder="1"/>
    <xf numFmtId="0" fontId="4" fillId="0" borderId="75" xfId="5" applyBorder="1"/>
    <xf numFmtId="0" fontId="1" fillId="12" borderId="76" xfId="5" applyFont="1" applyFill="1" applyBorder="1" applyAlignment="1">
      <alignment horizontal="center" vertical="center" wrapText="1"/>
    </xf>
    <xf numFmtId="0" fontId="4" fillId="0" borderId="77" xfId="5" applyBorder="1"/>
    <xf numFmtId="0" fontId="4" fillId="0" borderId="78" xfId="5" applyBorder="1"/>
    <xf numFmtId="0" fontId="1" fillId="13" borderId="76" xfId="5" applyFont="1" applyFill="1" applyBorder="1" applyAlignment="1">
      <alignment horizontal="center" vertical="center"/>
    </xf>
    <xf numFmtId="0" fontId="4" fillId="0" borderId="79" xfId="5" applyBorder="1"/>
    <xf numFmtId="0" fontId="1" fillId="14" borderId="80" xfId="5" applyFont="1" applyFill="1" applyBorder="1" applyAlignment="1">
      <alignment horizontal="center" vertical="center" wrapText="1"/>
    </xf>
    <xf numFmtId="0" fontId="4" fillId="0" borderId="81" xfId="5" applyBorder="1"/>
    <xf numFmtId="0" fontId="4" fillId="0" borderId="82" xfId="5" applyBorder="1"/>
    <xf numFmtId="0" fontId="1" fillId="6" borderId="83" xfId="5" applyFont="1" applyFill="1" applyBorder="1" applyAlignment="1">
      <alignment horizontal="center" vertical="center" wrapText="1"/>
    </xf>
    <xf numFmtId="0" fontId="4" fillId="0" borderId="84" xfId="5" applyBorder="1"/>
    <xf numFmtId="0" fontId="4" fillId="0" borderId="85" xfId="5" applyBorder="1"/>
    <xf numFmtId="0" fontId="1" fillId="6" borderId="21" xfId="5" applyFont="1" applyFill="1" applyBorder="1" applyAlignment="1">
      <alignment horizontal="center" vertical="center" wrapText="1"/>
    </xf>
    <xf numFmtId="0" fontId="1" fillId="6" borderId="65" xfId="5" applyFont="1" applyFill="1" applyBorder="1" applyAlignment="1">
      <alignment horizontal="center" vertical="center" wrapText="1"/>
    </xf>
    <xf numFmtId="0" fontId="1" fillId="6" borderId="56" xfId="5" applyFont="1" applyFill="1" applyBorder="1" applyAlignment="1">
      <alignment horizontal="center" vertical="center" wrapText="1"/>
    </xf>
    <xf numFmtId="0" fontId="1" fillId="6" borderId="82" xfId="5" applyFont="1" applyFill="1" applyBorder="1" applyAlignment="1">
      <alignment horizontal="center" vertical="center" wrapText="1"/>
    </xf>
    <xf numFmtId="0" fontId="1" fillId="6" borderId="55" xfId="5" applyFont="1" applyFill="1" applyBorder="1" applyAlignment="1">
      <alignment horizontal="center" vertical="center" wrapText="1"/>
    </xf>
    <xf numFmtId="0" fontId="1" fillId="6" borderId="64" xfId="5" applyFont="1" applyFill="1" applyBorder="1" applyAlignment="1">
      <alignment horizontal="center" vertical="center" wrapText="1"/>
    </xf>
    <xf numFmtId="169" fontId="8" fillId="0" borderId="69" xfId="10" applyNumberFormat="1" applyFont="1" applyBorder="1" applyAlignment="1">
      <alignment horizontal="center" vertical="center" wrapText="1"/>
    </xf>
    <xf numFmtId="0" fontId="4" fillId="0" borderId="67" xfId="5" applyBorder="1"/>
    <xf numFmtId="0" fontId="4" fillId="0" borderId="70" xfId="5" applyBorder="1"/>
    <xf numFmtId="0" fontId="1" fillId="0" borderId="55" xfId="5" applyFont="1" applyBorder="1" applyAlignment="1">
      <alignment horizontal="center" vertical="center" textRotation="90" wrapText="1"/>
    </xf>
    <xf numFmtId="0" fontId="4" fillId="0" borderId="63" xfId="5" applyBorder="1"/>
    <xf numFmtId="0" fontId="4" fillId="0" borderId="64" xfId="5" applyBorder="1"/>
    <xf numFmtId="0" fontId="1" fillId="0" borderId="21" xfId="5" applyFont="1" applyBorder="1" applyAlignment="1">
      <alignment horizontal="center" vertical="center" textRotation="90" wrapText="1"/>
    </xf>
    <xf numFmtId="0" fontId="4" fillId="0" borderId="26" xfId="5" applyBorder="1"/>
    <xf numFmtId="0" fontId="4" fillId="0" borderId="65" xfId="5" applyBorder="1"/>
    <xf numFmtId="169" fontId="8" fillId="0" borderId="66" xfId="10" applyNumberFormat="1" applyFont="1" applyBorder="1" applyAlignment="1">
      <alignment horizontal="center" vertical="center" wrapText="1"/>
    </xf>
    <xf numFmtId="0" fontId="4" fillId="0" borderId="68" xfId="5" applyBorder="1"/>
    <xf numFmtId="0" fontId="1" fillId="7" borderId="61" xfId="5" applyFont="1" applyFill="1" applyBorder="1" applyAlignment="1">
      <alignment horizontal="right" vertical="center" wrapText="1"/>
    </xf>
    <xf numFmtId="0" fontId="4" fillId="0" borderId="61" xfId="5" applyBorder="1"/>
    <xf numFmtId="0" fontId="4" fillId="0" borderId="62" xfId="5" applyBorder="1"/>
    <xf numFmtId="0" fontId="1" fillId="0" borderId="0" xfId="6" applyFont="1" applyBorder="1" applyAlignment="1" applyProtection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 wrapText="1"/>
    </xf>
    <xf numFmtId="0" fontId="9" fillId="3" borderId="18" xfId="5" applyFont="1" applyFill="1" applyBorder="1" applyAlignment="1">
      <alignment horizontal="center" vertical="center" wrapText="1"/>
    </xf>
    <xf numFmtId="0" fontId="9" fillId="8" borderId="86" xfId="5" applyFont="1" applyFill="1" applyBorder="1" applyAlignment="1">
      <alignment horizontal="right"/>
    </xf>
    <xf numFmtId="0" fontId="9" fillId="8" borderId="87" xfId="5" applyFont="1" applyFill="1" applyBorder="1" applyAlignment="1">
      <alignment horizontal="right"/>
    </xf>
    <xf numFmtId="0" fontId="9" fillId="8" borderId="88" xfId="5" applyFont="1" applyFill="1" applyBorder="1" applyAlignment="1">
      <alignment horizontal="right"/>
    </xf>
    <xf numFmtId="0" fontId="7" fillId="3" borderId="86" xfId="5" applyFont="1" applyFill="1" applyBorder="1" applyAlignment="1">
      <alignment horizontal="left" vertical="center" wrapText="1"/>
    </xf>
    <xf numFmtId="0" fontId="7" fillId="3" borderId="87" xfId="5" applyFont="1" applyFill="1" applyBorder="1" applyAlignment="1">
      <alignment horizontal="left" vertical="center" wrapText="1"/>
    </xf>
    <xf numFmtId="0" fontId="7" fillId="3" borderId="88" xfId="5" applyFont="1" applyFill="1" applyBorder="1" applyAlignment="1">
      <alignment horizontal="left" vertical="center" wrapText="1"/>
    </xf>
    <xf numFmtId="0" fontId="7" fillId="3" borderId="18" xfId="5" applyFont="1" applyFill="1" applyBorder="1" applyAlignment="1">
      <alignment horizontal="left"/>
    </xf>
    <xf numFmtId="0" fontId="7" fillId="3" borderId="86" xfId="5" applyFont="1" applyFill="1" applyBorder="1" applyAlignment="1">
      <alignment horizontal="center" vertical="center" wrapText="1"/>
    </xf>
    <xf numFmtId="0" fontId="7" fillId="3" borderId="87" xfId="5" applyFont="1" applyFill="1" applyBorder="1" applyAlignment="1">
      <alignment horizontal="center" vertical="center" wrapText="1"/>
    </xf>
    <xf numFmtId="0" fontId="7" fillId="3" borderId="88" xfId="5" applyFont="1" applyFill="1" applyBorder="1" applyAlignment="1">
      <alignment horizontal="center" vertical="center" wrapText="1"/>
    </xf>
    <xf numFmtId="0" fontId="1" fillId="8" borderId="0" xfId="6" applyFont="1" applyFill="1" applyBorder="1" applyAlignment="1">
      <alignment horizontal="center" vertical="center" wrapText="1"/>
    </xf>
  </cellXfs>
  <cellStyles count="15">
    <cellStyle name="Normal" xfId="0" builtinId="0"/>
    <cellStyle name="Normal 10" xfId="1" xr:uid="{0F2A9D4E-F136-4B01-AA2D-1D28D02C0AC3}"/>
    <cellStyle name="Normal 14" xfId="2" xr:uid="{7DEFE7DC-EAA5-44BA-88A3-348CFEB67B43}"/>
    <cellStyle name="Normal 15 2" xfId="3" xr:uid="{1E5B3E0C-BBF2-44C5-BD23-E4FD0B8E83D2}"/>
    <cellStyle name="Normal 2" xfId="4" xr:uid="{C000F423-9498-4FAB-9439-58499119D136}"/>
    <cellStyle name="Normal 2 2" xfId="5" xr:uid="{73C9CB10-2EC9-41C3-9F1A-C2AB9295C0E4}"/>
    <cellStyle name="Normal 3" xfId="6" xr:uid="{D9221175-B930-4209-BE8B-EA972FEB27B3}"/>
    <cellStyle name="Normal 3 3" xfId="7" xr:uid="{2F03D44D-9D48-49CB-816E-2990C574284C}"/>
    <cellStyle name="Separador de milhares 11 2" xfId="8" xr:uid="{C2024119-C917-4AD2-BA82-DBFFE0F76AFE}"/>
    <cellStyle name="Separador de milhares 2" xfId="9" xr:uid="{3CB92E11-89B8-4EA6-9D25-FB044272E6D4}"/>
    <cellStyle name="Separador de milhares 2 2" xfId="10" xr:uid="{284217B4-1D65-44EF-B991-04F66DF991E1}"/>
    <cellStyle name="Separador de milhares 3" xfId="11" xr:uid="{F445D2FC-6E96-44AF-A7E3-BA2BB8B63DD3}"/>
    <cellStyle name="Separador de milhares 9" xfId="12" xr:uid="{6EF06ECF-0E58-452C-8E1E-55CF85AFB5CA}"/>
    <cellStyle name="Separador de milhares 9 2" xfId="13" xr:uid="{A63EF7F3-35E0-4AB9-8E8A-B67E85FC453B}"/>
    <cellStyle name="Vírgula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os\cjf\APLANG\GNOVO\Transpar&#234;ncia%20Rotinas\base.ref.2023.04_ANEXO_IV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os\cjf\APLANG\GNOVO\Transpar&#234;ncia%20Rotinas\base.ref.2023.04_ANEXO_III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os\cjf\APLANG\GNOVO\Transpar&#234;ncia%20Rotinas\base.ref.2023.04_ANEXO_IV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os\cjf\APLANG\GNOVO\Transpar&#234;ncia%20Rotinas\Modelos\Bases%20Output%20a%20&#8212;%20LO1003\base_qq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os\cjf\APLANG\GNOVO\Transpar&#234;ncia%20Rotinas\base.ref.2023.04_ANEXO_I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TRF4"/>
      <sheetName val="SJRS"/>
      <sheetName val="SJSC"/>
      <sheetName val="SJPR"/>
      <sheetName val="(CJFeMPlanej) PortConjunta"/>
      <sheetName val="(TRF4) PortConjunta"/>
      <sheetName val="(SJRS) PortConjunta"/>
      <sheetName val="(SJSC) PortConjunta"/>
      <sheetName val="(SJPR) PortConjunta"/>
    </sheetNames>
    <sheetDataSet>
      <sheetData sheetId="0">
        <row r="3">
          <cell r="B3">
            <v>4</v>
          </cell>
        </row>
        <row r="4">
          <cell r="B4">
            <v>2023</v>
          </cell>
        </row>
        <row r="6">
          <cell r="B6" t="str">
            <v>01/04/2023</v>
          </cell>
        </row>
        <row r="7">
          <cell r="B7" t="str">
            <v>04</v>
          </cell>
        </row>
        <row r="8">
          <cell r="B8" t="str">
            <v>05</v>
          </cell>
        </row>
        <row r="11">
          <cell r="B11" t="str">
            <v>ABR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CNJ"/>
      <sheetName val="TRF4 e Seções"/>
      <sheetName val="(CJFeMPlanej) PortConjunta"/>
      <sheetName val="(TRF4) PortConjunta"/>
      <sheetName val="(SJRS) PortConjunta"/>
      <sheetName val="(SJSC) PortConjunta"/>
      <sheetName val="(SJPR) PortConjunta"/>
    </sheetNames>
    <sheetDataSet>
      <sheetData sheetId="0">
        <row r="3">
          <cell r="B3">
            <v>4</v>
          </cell>
        </row>
        <row r="4">
          <cell r="B4">
            <v>2023</v>
          </cell>
        </row>
        <row r="5">
          <cell r="B5" t="str">
            <v>20/05/2023</v>
          </cell>
        </row>
        <row r="6">
          <cell r="B6" t="str">
            <v>01/04/2023</v>
          </cell>
        </row>
        <row r="7">
          <cell r="B7" t="str">
            <v>04</v>
          </cell>
        </row>
        <row r="8">
          <cell r="B8" t="str">
            <v>05</v>
          </cell>
        </row>
        <row r="11">
          <cell r="B11" t="str">
            <v>ABR</v>
          </cell>
        </row>
      </sheetData>
      <sheetData sheetId="1" refreshError="1"/>
      <sheetData sheetId="2">
        <row r="5">
          <cell r="C5">
            <v>44958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J"/>
      <sheetName val="TRF4"/>
      <sheetName val="SJRS"/>
      <sheetName val="SJSC"/>
      <sheetName val="SJPR"/>
      <sheetName val="(CJFeMPlanej) PortConjunta"/>
      <sheetName val="(TRF4) PortConjunta"/>
      <sheetName val="(SJRS) PortConjunta"/>
      <sheetName val="(SJSC) PortConjunta"/>
      <sheetName val="(SJPR) PortConjunta"/>
      <sheetName val="config"/>
    </sheetNames>
    <sheetDataSet>
      <sheetData sheetId="0">
        <row r="25">
          <cell r="D25">
            <v>4</v>
          </cell>
        </row>
        <row r="26">
          <cell r="D26">
            <v>2023</v>
          </cell>
        </row>
        <row r="27">
          <cell r="D27" t="str">
            <v>20/05/2023</v>
          </cell>
        </row>
        <row r="28">
          <cell r="D28" t="str">
            <v>01/04/2023</v>
          </cell>
        </row>
        <row r="29">
          <cell r="D29" t="str">
            <v>04</v>
          </cell>
        </row>
        <row r="30">
          <cell r="D30" t="str">
            <v>05</v>
          </cell>
        </row>
        <row r="33">
          <cell r="D33" t="str">
            <v>ABR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J com CPFs"/>
      <sheetName val="TRF sem CPFs"/>
      <sheetName val="SJRS sem CPFs"/>
      <sheetName val="SJSC sem CPFs"/>
      <sheetName val="SJPR sem CPFs"/>
    </sheetNames>
    <sheetDataSet>
      <sheetData sheetId="0"/>
      <sheetData sheetId="1">
        <row r="9">
          <cell r="A9">
            <v>0</v>
          </cell>
          <cell r="D9">
            <v>0</v>
          </cell>
        </row>
      </sheetData>
      <sheetData sheetId="2">
        <row r="9">
          <cell r="A9">
            <v>0</v>
          </cell>
          <cell r="D9">
            <v>0</v>
          </cell>
        </row>
      </sheetData>
      <sheetData sheetId="3">
        <row r="9">
          <cell r="A9">
            <v>0</v>
          </cell>
          <cell r="D9">
            <v>0</v>
          </cell>
        </row>
      </sheetData>
      <sheetData sheetId="4">
        <row r="9">
          <cell r="A9">
            <v>0</v>
          </cell>
          <cell r="D9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J"/>
      <sheetName val="TRF4"/>
      <sheetName val="SJRS"/>
      <sheetName val="SJSC"/>
      <sheetName val="SJPR"/>
      <sheetName val="(CJFeMPlanej) PortConjunta"/>
      <sheetName val="(TRF4) PortConjunta"/>
      <sheetName val="(SJRS) PortConjunta"/>
      <sheetName val="(SJSC) PortConjunta"/>
      <sheetName val="(SJPR) PortConjunta"/>
      <sheetName val="config"/>
    </sheetNames>
    <sheetDataSet>
      <sheetData sheetId="0">
        <row r="56">
          <cell r="D56">
            <v>4</v>
          </cell>
        </row>
        <row r="57">
          <cell r="D57">
            <v>2023</v>
          </cell>
        </row>
        <row r="58">
          <cell r="D58" t="str">
            <v>20/05/2023</v>
          </cell>
        </row>
        <row r="59">
          <cell r="D59" t="str">
            <v>01/04/2023</v>
          </cell>
        </row>
        <row r="60">
          <cell r="D60" t="str">
            <v>04</v>
          </cell>
        </row>
        <row r="61">
          <cell r="D61" t="str">
            <v>05</v>
          </cell>
        </row>
        <row r="64">
          <cell r="D64" t="str">
            <v>ABR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2B1E-1EAF-4E12-96DF-344D761B6AE3}">
  <sheetPr>
    <pageSetUpPr fitToPage="1"/>
  </sheetPr>
  <dimension ref="A1:M52"/>
  <sheetViews>
    <sheetView showGridLines="0" tabSelected="1" zoomScaleNormal="100" workbookViewId="0">
      <selection sqref="A1:M1"/>
    </sheetView>
  </sheetViews>
  <sheetFormatPr defaultRowHeight="12.75" x14ac:dyDescent="0.2"/>
  <cols>
    <col min="1" max="2" width="11.140625" style="61" customWidth="1"/>
    <col min="3" max="3" width="11.140625" style="33" customWidth="1"/>
    <col min="4" max="4" width="13.28515625" style="33" customWidth="1"/>
    <col min="5" max="6" width="14.28515625" style="33" customWidth="1"/>
    <col min="7" max="7" width="14.28515625" style="62" customWidth="1"/>
    <col min="8" max="12" width="14.28515625" style="33" customWidth="1"/>
    <col min="13" max="13" width="15.85546875" style="33" customWidth="1"/>
    <col min="14" max="16384" width="9.140625" style="33"/>
  </cols>
  <sheetData>
    <row r="1" spans="1:13" ht="12.75" customHeight="1" x14ac:dyDescent="0.2">
      <c r="A1" s="160" t="s">
        <v>43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2.75" customHeight="1" x14ac:dyDescent="0.2">
      <c r="A2" s="160" t="s">
        <v>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37" customFormat="1" ht="12.75" customHeight="1" x14ac:dyDescent="0.2">
      <c r="A4" s="35" t="s">
        <v>88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s="39" customFormat="1" ht="13.5" customHeight="1" thickBot="1" x14ac:dyDescent="0.25">
      <c r="A5" s="38"/>
      <c r="B5" s="38"/>
      <c r="C5" s="38"/>
      <c r="D5" s="38"/>
      <c r="E5" s="38"/>
      <c r="F5" s="38"/>
      <c r="G5" s="38"/>
      <c r="H5" s="38"/>
      <c r="I5" s="38"/>
      <c r="L5" s="40" t="s">
        <v>1</v>
      </c>
      <c r="M5" s="154" t="s">
        <v>91</v>
      </c>
    </row>
    <row r="6" spans="1:13" ht="13.5" customHeight="1" thickTop="1" x14ac:dyDescent="0.2">
      <c r="A6" s="161" t="s">
        <v>29</v>
      </c>
      <c r="B6" s="162"/>
      <c r="C6" s="162"/>
      <c r="D6" s="163"/>
      <c r="E6" s="167" t="s">
        <v>30</v>
      </c>
      <c r="F6" s="168"/>
      <c r="G6" s="168"/>
      <c r="H6" s="168"/>
      <c r="I6" s="169"/>
      <c r="J6" s="170" t="s">
        <v>44</v>
      </c>
      <c r="K6" s="168"/>
      <c r="L6" s="171"/>
      <c r="M6" s="172" t="s">
        <v>49</v>
      </c>
    </row>
    <row r="7" spans="1:13" ht="12.75" customHeight="1" x14ac:dyDescent="0.2">
      <c r="A7" s="164"/>
      <c r="B7" s="165"/>
      <c r="C7" s="165"/>
      <c r="D7" s="166"/>
      <c r="E7" s="175" t="s">
        <v>45</v>
      </c>
      <c r="F7" s="176"/>
      <c r="G7" s="177"/>
      <c r="H7" s="178" t="s">
        <v>46</v>
      </c>
      <c r="I7" s="180" t="s">
        <v>3</v>
      </c>
      <c r="J7" s="182" t="s">
        <v>50</v>
      </c>
      <c r="K7" s="178" t="s">
        <v>47</v>
      </c>
      <c r="L7" s="178" t="s">
        <v>3</v>
      </c>
      <c r="M7" s="173"/>
    </row>
    <row r="8" spans="1:13" ht="38.25" x14ac:dyDescent="0.2">
      <c r="A8" s="41" t="s">
        <v>31</v>
      </c>
      <c r="B8" s="42" t="s">
        <v>32</v>
      </c>
      <c r="C8" s="42" t="s">
        <v>33</v>
      </c>
      <c r="D8" s="43" t="s">
        <v>51</v>
      </c>
      <c r="E8" s="41" t="s">
        <v>52</v>
      </c>
      <c r="F8" s="42" t="s">
        <v>53</v>
      </c>
      <c r="G8" s="44" t="s">
        <v>26</v>
      </c>
      <c r="H8" s="179"/>
      <c r="I8" s="181"/>
      <c r="J8" s="183"/>
      <c r="K8" s="179"/>
      <c r="L8" s="179"/>
      <c r="M8" s="174"/>
    </row>
    <row r="9" spans="1:13" s="46" customFormat="1" ht="12.75" customHeight="1" x14ac:dyDescent="0.15">
      <c r="A9" s="187" t="s">
        <v>34</v>
      </c>
      <c r="B9" s="190" t="s">
        <v>35</v>
      </c>
      <c r="C9" s="193" t="s">
        <v>36</v>
      </c>
      <c r="D9" s="45">
        <v>13</v>
      </c>
      <c r="E9" s="89">
        <v>536</v>
      </c>
      <c r="F9" s="90"/>
      <c r="G9" s="91">
        <f>E9+F9</f>
        <v>536</v>
      </c>
      <c r="H9" s="92"/>
      <c r="I9" s="91">
        <f>G9+H9</f>
        <v>536</v>
      </c>
      <c r="J9" s="89">
        <v>226</v>
      </c>
      <c r="K9" s="90">
        <v>53</v>
      </c>
      <c r="L9" s="93">
        <f>J9+K9</f>
        <v>279</v>
      </c>
      <c r="M9" s="94">
        <v>56</v>
      </c>
    </row>
    <row r="10" spans="1:13" s="46" customFormat="1" x14ac:dyDescent="0.15">
      <c r="A10" s="188"/>
      <c r="B10" s="191"/>
      <c r="C10" s="185"/>
      <c r="D10" s="47">
        <v>12</v>
      </c>
      <c r="E10" s="95">
        <v>33</v>
      </c>
      <c r="F10" s="96"/>
      <c r="G10" s="97">
        <f t="shared" ref="G10:G33" si="0">E10+F10</f>
        <v>33</v>
      </c>
      <c r="H10" s="98"/>
      <c r="I10" s="97">
        <f t="shared" ref="I10:I49" si="1">G10+H10</f>
        <v>33</v>
      </c>
      <c r="J10" s="95"/>
      <c r="K10" s="96"/>
      <c r="L10" s="99">
        <f t="shared" ref="L10:L49" si="2">J10+K10</f>
        <v>0</v>
      </c>
      <c r="M10" s="100"/>
    </row>
    <row r="11" spans="1:13" s="46" customFormat="1" x14ac:dyDescent="0.15">
      <c r="A11" s="188"/>
      <c r="B11" s="191"/>
      <c r="C11" s="194"/>
      <c r="D11" s="48">
        <v>11</v>
      </c>
      <c r="E11" s="101">
        <v>44</v>
      </c>
      <c r="F11" s="102"/>
      <c r="G11" s="103">
        <f t="shared" si="0"/>
        <v>44</v>
      </c>
      <c r="H11" s="98"/>
      <c r="I11" s="103">
        <f t="shared" si="1"/>
        <v>44</v>
      </c>
      <c r="J11" s="101">
        <v>1</v>
      </c>
      <c r="K11" s="102"/>
      <c r="L11" s="104">
        <f t="shared" si="2"/>
        <v>1</v>
      </c>
      <c r="M11" s="105"/>
    </row>
    <row r="12" spans="1:13" s="46" customFormat="1" x14ac:dyDescent="0.15">
      <c r="A12" s="188"/>
      <c r="B12" s="191"/>
      <c r="C12" s="184" t="s">
        <v>37</v>
      </c>
      <c r="D12" s="45">
        <v>10</v>
      </c>
      <c r="E12" s="89">
        <v>58</v>
      </c>
      <c r="F12" s="90"/>
      <c r="G12" s="91">
        <f t="shared" si="0"/>
        <v>58</v>
      </c>
      <c r="H12" s="98"/>
      <c r="I12" s="91">
        <f t="shared" si="1"/>
        <v>58</v>
      </c>
      <c r="J12" s="89"/>
      <c r="K12" s="90"/>
      <c r="L12" s="93">
        <f t="shared" si="2"/>
        <v>0</v>
      </c>
      <c r="M12" s="94"/>
    </row>
    <row r="13" spans="1:13" s="46" customFormat="1" x14ac:dyDescent="0.15">
      <c r="A13" s="188"/>
      <c r="B13" s="191"/>
      <c r="C13" s="185"/>
      <c r="D13" s="47">
        <v>9</v>
      </c>
      <c r="E13" s="95">
        <v>8</v>
      </c>
      <c r="F13" s="96"/>
      <c r="G13" s="97">
        <f t="shared" si="0"/>
        <v>8</v>
      </c>
      <c r="H13" s="98"/>
      <c r="I13" s="97">
        <f t="shared" si="1"/>
        <v>8</v>
      </c>
      <c r="J13" s="95">
        <v>1</v>
      </c>
      <c r="K13" s="96"/>
      <c r="L13" s="99">
        <f t="shared" si="2"/>
        <v>1</v>
      </c>
      <c r="M13" s="100"/>
    </row>
    <row r="14" spans="1:13" s="46" customFormat="1" x14ac:dyDescent="0.15">
      <c r="A14" s="188"/>
      <c r="B14" s="191"/>
      <c r="C14" s="185"/>
      <c r="D14" s="47">
        <v>8</v>
      </c>
      <c r="E14" s="95">
        <v>10</v>
      </c>
      <c r="F14" s="96"/>
      <c r="G14" s="97">
        <f t="shared" si="0"/>
        <v>10</v>
      </c>
      <c r="H14" s="98"/>
      <c r="I14" s="97">
        <f t="shared" si="1"/>
        <v>10</v>
      </c>
      <c r="J14" s="95"/>
      <c r="K14" s="96">
        <v>3</v>
      </c>
      <c r="L14" s="99">
        <f t="shared" si="2"/>
        <v>3</v>
      </c>
      <c r="M14" s="100">
        <v>5</v>
      </c>
    </row>
    <row r="15" spans="1:13" s="46" customFormat="1" x14ac:dyDescent="0.15">
      <c r="A15" s="188"/>
      <c r="B15" s="191"/>
      <c r="C15" s="185"/>
      <c r="D15" s="49">
        <v>7</v>
      </c>
      <c r="E15" s="106">
        <v>18</v>
      </c>
      <c r="F15" s="107"/>
      <c r="G15" s="108">
        <f t="shared" si="0"/>
        <v>18</v>
      </c>
      <c r="H15" s="98"/>
      <c r="I15" s="108">
        <f t="shared" si="1"/>
        <v>18</v>
      </c>
      <c r="J15" s="106">
        <v>1</v>
      </c>
      <c r="K15" s="107"/>
      <c r="L15" s="109">
        <f t="shared" si="2"/>
        <v>1</v>
      </c>
      <c r="M15" s="110"/>
    </row>
    <row r="16" spans="1:13" s="46" customFormat="1" x14ac:dyDescent="0.15">
      <c r="A16" s="188"/>
      <c r="B16" s="191"/>
      <c r="C16" s="194"/>
      <c r="D16" s="48">
        <v>6</v>
      </c>
      <c r="E16" s="101">
        <v>6</v>
      </c>
      <c r="F16" s="102"/>
      <c r="G16" s="103">
        <f t="shared" si="0"/>
        <v>6</v>
      </c>
      <c r="H16" s="98"/>
      <c r="I16" s="103">
        <f t="shared" si="1"/>
        <v>6</v>
      </c>
      <c r="J16" s="101"/>
      <c r="K16" s="102"/>
      <c r="L16" s="104">
        <f t="shared" si="2"/>
        <v>0</v>
      </c>
      <c r="M16" s="105"/>
    </row>
    <row r="17" spans="1:13" s="46" customFormat="1" x14ac:dyDescent="0.15">
      <c r="A17" s="188"/>
      <c r="B17" s="191"/>
      <c r="C17" s="184" t="s">
        <v>38</v>
      </c>
      <c r="D17" s="45">
        <v>5</v>
      </c>
      <c r="E17" s="89">
        <v>6</v>
      </c>
      <c r="F17" s="90"/>
      <c r="G17" s="91">
        <f t="shared" si="0"/>
        <v>6</v>
      </c>
      <c r="H17" s="98"/>
      <c r="I17" s="91">
        <f t="shared" si="1"/>
        <v>6</v>
      </c>
      <c r="J17" s="89"/>
      <c r="K17" s="90"/>
      <c r="L17" s="93">
        <f t="shared" si="2"/>
        <v>0</v>
      </c>
      <c r="M17" s="94"/>
    </row>
    <row r="18" spans="1:13" s="46" customFormat="1" x14ac:dyDescent="0.15">
      <c r="A18" s="188"/>
      <c r="B18" s="191"/>
      <c r="C18" s="185"/>
      <c r="D18" s="47">
        <v>4</v>
      </c>
      <c r="E18" s="95">
        <v>8</v>
      </c>
      <c r="F18" s="96"/>
      <c r="G18" s="97">
        <f t="shared" si="0"/>
        <v>8</v>
      </c>
      <c r="H18" s="98"/>
      <c r="I18" s="97">
        <f t="shared" si="1"/>
        <v>8</v>
      </c>
      <c r="J18" s="95"/>
      <c r="K18" s="96"/>
      <c r="L18" s="99">
        <f t="shared" si="2"/>
        <v>0</v>
      </c>
      <c r="M18" s="100"/>
    </row>
    <row r="19" spans="1:13" s="46" customFormat="1" x14ac:dyDescent="0.15">
      <c r="A19" s="188"/>
      <c r="B19" s="191"/>
      <c r="C19" s="185"/>
      <c r="D19" s="47">
        <v>3</v>
      </c>
      <c r="E19" s="95"/>
      <c r="F19" s="96">
        <v>12</v>
      </c>
      <c r="G19" s="97">
        <f t="shared" si="0"/>
        <v>12</v>
      </c>
      <c r="H19" s="98"/>
      <c r="I19" s="97">
        <f t="shared" si="1"/>
        <v>12</v>
      </c>
      <c r="J19" s="95"/>
      <c r="K19" s="96"/>
      <c r="L19" s="99">
        <f t="shared" si="2"/>
        <v>0</v>
      </c>
      <c r="M19" s="100"/>
    </row>
    <row r="20" spans="1:13" s="46" customFormat="1" x14ac:dyDescent="0.15">
      <c r="A20" s="188"/>
      <c r="B20" s="191"/>
      <c r="C20" s="185"/>
      <c r="D20" s="47">
        <v>2</v>
      </c>
      <c r="E20" s="106"/>
      <c r="F20" s="107">
        <v>18</v>
      </c>
      <c r="G20" s="108">
        <f t="shared" si="0"/>
        <v>18</v>
      </c>
      <c r="H20" s="98"/>
      <c r="I20" s="108">
        <f t="shared" si="1"/>
        <v>18</v>
      </c>
      <c r="J20" s="106"/>
      <c r="K20" s="107"/>
      <c r="L20" s="109">
        <f t="shared" si="2"/>
        <v>0</v>
      </c>
      <c r="M20" s="110"/>
    </row>
    <row r="21" spans="1:13" s="46" customFormat="1" x14ac:dyDescent="0.15">
      <c r="A21" s="189"/>
      <c r="B21" s="192"/>
      <c r="C21" s="186"/>
      <c r="D21" s="49">
        <v>1</v>
      </c>
      <c r="E21" s="111"/>
      <c r="F21" s="112">
        <v>39</v>
      </c>
      <c r="G21" s="113">
        <f t="shared" si="0"/>
        <v>39</v>
      </c>
      <c r="H21" s="112">
        <v>20</v>
      </c>
      <c r="I21" s="113">
        <f t="shared" si="1"/>
        <v>59</v>
      </c>
      <c r="J21" s="111"/>
      <c r="K21" s="112"/>
      <c r="L21" s="114">
        <f t="shared" si="2"/>
        <v>0</v>
      </c>
      <c r="M21" s="115"/>
    </row>
    <row r="22" spans="1:13" s="54" customFormat="1" x14ac:dyDescent="0.2">
      <c r="A22" s="50"/>
      <c r="B22" s="51"/>
      <c r="C22" s="52"/>
      <c r="D22" s="53" t="s">
        <v>54</v>
      </c>
      <c r="E22" s="116">
        <f>SUM(E9:E21)</f>
        <v>727</v>
      </c>
      <c r="F22" s="117">
        <f t="shared" ref="F22:M22" si="3">SUM(F9:F21)</f>
        <v>69</v>
      </c>
      <c r="G22" s="117">
        <f t="shared" si="3"/>
        <v>796</v>
      </c>
      <c r="H22" s="118">
        <f t="shared" si="3"/>
        <v>20</v>
      </c>
      <c r="I22" s="117">
        <f t="shared" si="3"/>
        <v>816</v>
      </c>
      <c r="J22" s="116">
        <f t="shared" si="3"/>
        <v>229</v>
      </c>
      <c r="K22" s="117">
        <f t="shared" si="3"/>
        <v>56</v>
      </c>
      <c r="L22" s="119">
        <f t="shared" si="3"/>
        <v>285</v>
      </c>
      <c r="M22" s="120">
        <f t="shared" si="3"/>
        <v>61</v>
      </c>
    </row>
    <row r="23" spans="1:13" s="46" customFormat="1" ht="12.75" customHeight="1" x14ac:dyDescent="0.15">
      <c r="A23" s="187" t="s">
        <v>39</v>
      </c>
      <c r="B23" s="190" t="s">
        <v>40</v>
      </c>
      <c r="C23" s="193" t="s">
        <v>36</v>
      </c>
      <c r="D23" s="55">
        <v>13</v>
      </c>
      <c r="E23" s="121">
        <v>709</v>
      </c>
      <c r="F23" s="122"/>
      <c r="G23" s="123">
        <f t="shared" si="0"/>
        <v>709</v>
      </c>
      <c r="H23" s="92"/>
      <c r="I23" s="123">
        <f t="shared" si="1"/>
        <v>709</v>
      </c>
      <c r="J23" s="121">
        <v>209</v>
      </c>
      <c r="K23" s="122">
        <v>33</v>
      </c>
      <c r="L23" s="124">
        <f t="shared" si="2"/>
        <v>242</v>
      </c>
      <c r="M23" s="125">
        <v>33</v>
      </c>
    </row>
    <row r="24" spans="1:13" s="46" customFormat="1" x14ac:dyDescent="0.15">
      <c r="A24" s="188"/>
      <c r="B24" s="191"/>
      <c r="C24" s="185"/>
      <c r="D24" s="56">
        <v>12</v>
      </c>
      <c r="E24" s="126">
        <v>40</v>
      </c>
      <c r="F24" s="127"/>
      <c r="G24" s="128">
        <f t="shared" si="0"/>
        <v>40</v>
      </c>
      <c r="H24" s="98"/>
      <c r="I24" s="128">
        <f t="shared" si="1"/>
        <v>40</v>
      </c>
      <c r="J24" s="126"/>
      <c r="K24" s="127">
        <v>1</v>
      </c>
      <c r="L24" s="129">
        <f t="shared" si="2"/>
        <v>1</v>
      </c>
      <c r="M24" s="130">
        <v>1</v>
      </c>
    </row>
    <row r="25" spans="1:13" s="46" customFormat="1" x14ac:dyDescent="0.15">
      <c r="A25" s="188"/>
      <c r="B25" s="191"/>
      <c r="C25" s="194"/>
      <c r="D25" s="57">
        <v>11</v>
      </c>
      <c r="E25" s="111">
        <v>54</v>
      </c>
      <c r="F25" s="112"/>
      <c r="G25" s="113">
        <f t="shared" si="0"/>
        <v>54</v>
      </c>
      <c r="H25" s="98"/>
      <c r="I25" s="113">
        <f t="shared" si="1"/>
        <v>54</v>
      </c>
      <c r="J25" s="111"/>
      <c r="K25" s="112"/>
      <c r="L25" s="114">
        <f t="shared" si="2"/>
        <v>0</v>
      </c>
      <c r="M25" s="115"/>
    </row>
    <row r="26" spans="1:13" s="46" customFormat="1" x14ac:dyDescent="0.15">
      <c r="A26" s="188"/>
      <c r="B26" s="191"/>
      <c r="C26" s="184" t="s">
        <v>37</v>
      </c>
      <c r="D26" s="55">
        <v>10</v>
      </c>
      <c r="E26" s="121">
        <v>75</v>
      </c>
      <c r="F26" s="122"/>
      <c r="G26" s="123">
        <f t="shared" si="0"/>
        <v>75</v>
      </c>
      <c r="H26" s="98"/>
      <c r="I26" s="123">
        <f t="shared" si="1"/>
        <v>75</v>
      </c>
      <c r="J26" s="121"/>
      <c r="K26" s="122"/>
      <c r="L26" s="124">
        <f t="shared" si="2"/>
        <v>0</v>
      </c>
      <c r="M26" s="125"/>
    </row>
    <row r="27" spans="1:13" s="46" customFormat="1" x14ac:dyDescent="0.15">
      <c r="A27" s="188"/>
      <c r="B27" s="191"/>
      <c r="C27" s="185"/>
      <c r="D27" s="56">
        <v>9</v>
      </c>
      <c r="E27" s="126">
        <v>23</v>
      </c>
      <c r="F27" s="127"/>
      <c r="G27" s="128">
        <f t="shared" si="0"/>
        <v>23</v>
      </c>
      <c r="H27" s="98"/>
      <c r="I27" s="128">
        <f t="shared" si="1"/>
        <v>23</v>
      </c>
      <c r="J27" s="126"/>
      <c r="K27" s="127"/>
      <c r="L27" s="129">
        <f t="shared" si="2"/>
        <v>0</v>
      </c>
      <c r="M27" s="130"/>
    </row>
    <row r="28" spans="1:13" s="46" customFormat="1" x14ac:dyDescent="0.15">
      <c r="A28" s="188"/>
      <c r="B28" s="191"/>
      <c r="C28" s="185"/>
      <c r="D28" s="56">
        <v>8</v>
      </c>
      <c r="E28" s="126">
        <v>15</v>
      </c>
      <c r="F28" s="127"/>
      <c r="G28" s="128">
        <f t="shared" si="0"/>
        <v>15</v>
      </c>
      <c r="H28" s="98"/>
      <c r="I28" s="128">
        <f t="shared" si="1"/>
        <v>15</v>
      </c>
      <c r="J28" s="126">
        <v>1</v>
      </c>
      <c r="K28" s="127"/>
      <c r="L28" s="129">
        <f t="shared" si="2"/>
        <v>1</v>
      </c>
      <c r="M28" s="130"/>
    </row>
    <row r="29" spans="1:13" s="46" customFormat="1" x14ac:dyDescent="0.15">
      <c r="A29" s="188"/>
      <c r="B29" s="191"/>
      <c r="C29" s="185"/>
      <c r="D29" s="56">
        <v>7</v>
      </c>
      <c r="E29" s="126">
        <v>2</v>
      </c>
      <c r="F29" s="127"/>
      <c r="G29" s="128">
        <f t="shared" si="0"/>
        <v>2</v>
      </c>
      <c r="H29" s="98"/>
      <c r="I29" s="128">
        <f t="shared" si="1"/>
        <v>2</v>
      </c>
      <c r="J29" s="126"/>
      <c r="K29" s="127">
        <v>1</v>
      </c>
      <c r="L29" s="129">
        <f t="shared" si="2"/>
        <v>1</v>
      </c>
      <c r="M29" s="130">
        <v>1</v>
      </c>
    </row>
    <row r="30" spans="1:13" s="46" customFormat="1" x14ac:dyDescent="0.15">
      <c r="A30" s="188"/>
      <c r="B30" s="191"/>
      <c r="C30" s="194"/>
      <c r="D30" s="57">
        <v>6</v>
      </c>
      <c r="E30" s="111">
        <v>14</v>
      </c>
      <c r="F30" s="112"/>
      <c r="G30" s="113">
        <f t="shared" si="0"/>
        <v>14</v>
      </c>
      <c r="H30" s="98"/>
      <c r="I30" s="113">
        <f t="shared" si="1"/>
        <v>14</v>
      </c>
      <c r="J30" s="111"/>
      <c r="K30" s="112"/>
      <c r="L30" s="114">
        <f t="shared" si="2"/>
        <v>0</v>
      </c>
      <c r="M30" s="115"/>
    </row>
    <row r="31" spans="1:13" s="46" customFormat="1" x14ac:dyDescent="0.15">
      <c r="A31" s="188"/>
      <c r="B31" s="191"/>
      <c r="C31" s="184" t="s">
        <v>38</v>
      </c>
      <c r="D31" s="55">
        <v>5</v>
      </c>
      <c r="E31" s="121">
        <v>6</v>
      </c>
      <c r="F31" s="122"/>
      <c r="G31" s="123">
        <f t="shared" si="0"/>
        <v>6</v>
      </c>
      <c r="H31" s="98"/>
      <c r="I31" s="123">
        <f t="shared" si="1"/>
        <v>6</v>
      </c>
      <c r="J31" s="121"/>
      <c r="K31" s="122"/>
      <c r="L31" s="124">
        <f t="shared" si="2"/>
        <v>0</v>
      </c>
      <c r="M31" s="125"/>
    </row>
    <row r="32" spans="1:13" s="46" customFormat="1" x14ac:dyDescent="0.15">
      <c r="A32" s="188"/>
      <c r="B32" s="191"/>
      <c r="C32" s="185"/>
      <c r="D32" s="56">
        <v>4</v>
      </c>
      <c r="E32" s="126">
        <v>6</v>
      </c>
      <c r="F32" s="127"/>
      <c r="G32" s="128">
        <f t="shared" si="0"/>
        <v>6</v>
      </c>
      <c r="H32" s="98"/>
      <c r="I32" s="128">
        <f t="shared" si="1"/>
        <v>6</v>
      </c>
      <c r="J32" s="126"/>
      <c r="K32" s="127"/>
      <c r="L32" s="129">
        <f t="shared" si="2"/>
        <v>0</v>
      </c>
      <c r="M32" s="130"/>
    </row>
    <row r="33" spans="1:13" s="46" customFormat="1" x14ac:dyDescent="0.15">
      <c r="A33" s="188"/>
      <c r="B33" s="191"/>
      <c r="C33" s="185"/>
      <c r="D33" s="56">
        <v>3</v>
      </c>
      <c r="E33" s="126"/>
      <c r="F33" s="127">
        <v>44</v>
      </c>
      <c r="G33" s="128">
        <f t="shared" si="0"/>
        <v>44</v>
      </c>
      <c r="H33" s="98"/>
      <c r="I33" s="128">
        <f t="shared" si="1"/>
        <v>44</v>
      </c>
      <c r="J33" s="126"/>
      <c r="K33" s="127"/>
      <c r="L33" s="129">
        <f t="shared" si="2"/>
        <v>0</v>
      </c>
      <c r="M33" s="130"/>
    </row>
    <row r="34" spans="1:13" s="46" customFormat="1" x14ac:dyDescent="0.15">
      <c r="A34" s="188"/>
      <c r="B34" s="191"/>
      <c r="C34" s="185"/>
      <c r="D34" s="56">
        <v>2</v>
      </c>
      <c r="E34" s="131"/>
      <c r="F34" s="132">
        <v>11</v>
      </c>
      <c r="G34" s="133">
        <f>E34+F34</f>
        <v>11</v>
      </c>
      <c r="H34" s="134"/>
      <c r="I34" s="133">
        <f t="shared" si="1"/>
        <v>11</v>
      </c>
      <c r="J34" s="131"/>
      <c r="K34" s="132">
        <v>1</v>
      </c>
      <c r="L34" s="135">
        <f t="shared" si="2"/>
        <v>1</v>
      </c>
      <c r="M34" s="136">
        <v>1</v>
      </c>
    </row>
    <row r="35" spans="1:13" s="46" customFormat="1" x14ac:dyDescent="0.15">
      <c r="A35" s="189"/>
      <c r="B35" s="192"/>
      <c r="C35" s="186"/>
      <c r="D35" s="57">
        <v>1</v>
      </c>
      <c r="E35" s="111"/>
      <c r="F35" s="112">
        <v>42</v>
      </c>
      <c r="G35" s="113">
        <f t="shared" ref="G35:G49" si="4">E35+F35</f>
        <v>42</v>
      </c>
      <c r="H35" s="137">
        <v>29</v>
      </c>
      <c r="I35" s="113">
        <f t="shared" si="1"/>
        <v>71</v>
      </c>
      <c r="J35" s="111"/>
      <c r="K35" s="112"/>
      <c r="L35" s="114">
        <f t="shared" si="2"/>
        <v>0</v>
      </c>
      <c r="M35" s="115"/>
    </row>
    <row r="36" spans="1:13" s="54" customFormat="1" x14ac:dyDescent="0.2">
      <c r="A36" s="50"/>
      <c r="B36" s="51"/>
      <c r="C36" s="52"/>
      <c r="D36" s="53" t="s">
        <v>54</v>
      </c>
      <c r="E36" s="116">
        <f>SUM(E23:E35)</f>
        <v>944</v>
      </c>
      <c r="F36" s="117">
        <f t="shared" ref="F36:M36" si="5">SUM(F23:F35)</f>
        <v>97</v>
      </c>
      <c r="G36" s="117">
        <f t="shared" si="5"/>
        <v>1041</v>
      </c>
      <c r="H36" s="118">
        <f t="shared" si="5"/>
        <v>29</v>
      </c>
      <c r="I36" s="117">
        <f t="shared" si="5"/>
        <v>1070</v>
      </c>
      <c r="J36" s="116">
        <f t="shared" si="5"/>
        <v>210</v>
      </c>
      <c r="K36" s="117">
        <f t="shared" si="5"/>
        <v>36</v>
      </c>
      <c r="L36" s="119">
        <f t="shared" si="5"/>
        <v>246</v>
      </c>
      <c r="M36" s="120">
        <f t="shared" si="5"/>
        <v>36</v>
      </c>
    </row>
    <row r="37" spans="1:13" s="46" customFormat="1" ht="12.75" customHeight="1" x14ac:dyDescent="0.15">
      <c r="A37" s="187" t="s">
        <v>41</v>
      </c>
      <c r="B37" s="190" t="s">
        <v>42</v>
      </c>
      <c r="C37" s="193" t="s">
        <v>36</v>
      </c>
      <c r="D37" s="45">
        <v>13</v>
      </c>
      <c r="E37" s="89">
        <v>8</v>
      </c>
      <c r="F37" s="90"/>
      <c r="G37" s="91">
        <f t="shared" si="4"/>
        <v>8</v>
      </c>
      <c r="H37" s="138"/>
      <c r="I37" s="91">
        <f t="shared" si="1"/>
        <v>8</v>
      </c>
      <c r="J37" s="89">
        <v>1</v>
      </c>
      <c r="K37" s="90"/>
      <c r="L37" s="93">
        <f t="shared" si="2"/>
        <v>1</v>
      </c>
      <c r="M37" s="94"/>
    </row>
    <row r="38" spans="1:13" s="46" customFormat="1" x14ac:dyDescent="0.15">
      <c r="A38" s="188"/>
      <c r="B38" s="191"/>
      <c r="C38" s="185"/>
      <c r="D38" s="47">
        <v>12</v>
      </c>
      <c r="E38" s="95"/>
      <c r="F38" s="96"/>
      <c r="G38" s="97">
        <f t="shared" si="4"/>
        <v>0</v>
      </c>
      <c r="H38" s="134"/>
      <c r="I38" s="97">
        <f t="shared" si="1"/>
        <v>0</v>
      </c>
      <c r="J38" s="95"/>
      <c r="K38" s="96"/>
      <c r="L38" s="99">
        <f t="shared" si="2"/>
        <v>0</v>
      </c>
      <c r="M38" s="100"/>
    </row>
    <row r="39" spans="1:13" s="46" customFormat="1" x14ac:dyDescent="0.15">
      <c r="A39" s="188"/>
      <c r="B39" s="191"/>
      <c r="C39" s="194"/>
      <c r="D39" s="48">
        <v>11</v>
      </c>
      <c r="E39" s="101"/>
      <c r="F39" s="102"/>
      <c r="G39" s="103">
        <f t="shared" si="4"/>
        <v>0</v>
      </c>
      <c r="H39" s="134"/>
      <c r="I39" s="103">
        <f t="shared" si="1"/>
        <v>0</v>
      </c>
      <c r="J39" s="101"/>
      <c r="K39" s="102"/>
      <c r="L39" s="104">
        <f t="shared" si="2"/>
        <v>0</v>
      </c>
      <c r="M39" s="105"/>
    </row>
    <row r="40" spans="1:13" s="46" customFormat="1" x14ac:dyDescent="0.15">
      <c r="A40" s="188"/>
      <c r="B40" s="191"/>
      <c r="C40" s="184" t="s">
        <v>37</v>
      </c>
      <c r="D40" s="45">
        <v>10</v>
      </c>
      <c r="E40" s="89"/>
      <c r="F40" s="90"/>
      <c r="G40" s="91">
        <f t="shared" si="4"/>
        <v>0</v>
      </c>
      <c r="H40" s="134"/>
      <c r="I40" s="91">
        <f t="shared" si="1"/>
        <v>0</v>
      </c>
      <c r="J40" s="89"/>
      <c r="K40" s="90"/>
      <c r="L40" s="93">
        <f t="shared" si="2"/>
        <v>0</v>
      </c>
      <c r="M40" s="94"/>
    </row>
    <row r="41" spans="1:13" s="46" customFormat="1" x14ac:dyDescent="0.15">
      <c r="A41" s="188"/>
      <c r="B41" s="191"/>
      <c r="C41" s="185"/>
      <c r="D41" s="47">
        <v>9</v>
      </c>
      <c r="E41" s="95"/>
      <c r="F41" s="96"/>
      <c r="G41" s="97">
        <f t="shared" si="4"/>
        <v>0</v>
      </c>
      <c r="H41" s="134"/>
      <c r="I41" s="97">
        <f t="shared" si="1"/>
        <v>0</v>
      </c>
      <c r="J41" s="95"/>
      <c r="K41" s="96"/>
      <c r="L41" s="99">
        <f t="shared" si="2"/>
        <v>0</v>
      </c>
      <c r="M41" s="100"/>
    </row>
    <row r="42" spans="1:13" s="46" customFormat="1" x14ac:dyDescent="0.15">
      <c r="A42" s="188"/>
      <c r="B42" s="191"/>
      <c r="C42" s="185"/>
      <c r="D42" s="47">
        <v>8</v>
      </c>
      <c r="E42" s="95"/>
      <c r="F42" s="96"/>
      <c r="G42" s="97">
        <f t="shared" si="4"/>
        <v>0</v>
      </c>
      <c r="H42" s="134"/>
      <c r="I42" s="97">
        <f t="shared" si="1"/>
        <v>0</v>
      </c>
      <c r="J42" s="95"/>
      <c r="K42" s="96"/>
      <c r="L42" s="99">
        <f t="shared" si="2"/>
        <v>0</v>
      </c>
      <c r="M42" s="100"/>
    </row>
    <row r="43" spans="1:13" s="46" customFormat="1" x14ac:dyDescent="0.15">
      <c r="A43" s="188"/>
      <c r="B43" s="191"/>
      <c r="C43" s="185"/>
      <c r="D43" s="47">
        <v>7</v>
      </c>
      <c r="E43" s="95"/>
      <c r="F43" s="96"/>
      <c r="G43" s="97">
        <f t="shared" si="4"/>
        <v>0</v>
      </c>
      <c r="H43" s="134"/>
      <c r="I43" s="97">
        <f t="shared" si="1"/>
        <v>0</v>
      </c>
      <c r="J43" s="95"/>
      <c r="K43" s="96"/>
      <c r="L43" s="99">
        <f t="shared" si="2"/>
        <v>0</v>
      </c>
      <c r="M43" s="100"/>
    </row>
    <row r="44" spans="1:13" s="46" customFormat="1" x14ac:dyDescent="0.15">
      <c r="A44" s="188"/>
      <c r="B44" s="191"/>
      <c r="C44" s="194"/>
      <c r="D44" s="48">
        <v>6</v>
      </c>
      <c r="E44" s="101"/>
      <c r="F44" s="102"/>
      <c r="G44" s="103">
        <f t="shared" si="4"/>
        <v>0</v>
      </c>
      <c r="H44" s="134"/>
      <c r="I44" s="103">
        <f t="shared" si="1"/>
        <v>0</v>
      </c>
      <c r="J44" s="101"/>
      <c r="K44" s="102"/>
      <c r="L44" s="104">
        <f t="shared" si="2"/>
        <v>0</v>
      </c>
      <c r="M44" s="105"/>
    </row>
    <row r="45" spans="1:13" s="46" customFormat="1" x14ac:dyDescent="0.15">
      <c r="A45" s="188"/>
      <c r="B45" s="191"/>
      <c r="C45" s="184" t="s">
        <v>38</v>
      </c>
      <c r="D45" s="45">
        <v>5</v>
      </c>
      <c r="E45" s="89"/>
      <c r="F45" s="90"/>
      <c r="G45" s="91">
        <f t="shared" si="4"/>
        <v>0</v>
      </c>
      <c r="H45" s="134"/>
      <c r="I45" s="91">
        <f t="shared" si="1"/>
        <v>0</v>
      </c>
      <c r="J45" s="89"/>
      <c r="K45" s="90"/>
      <c r="L45" s="93">
        <f t="shared" si="2"/>
        <v>0</v>
      </c>
      <c r="M45" s="94"/>
    </row>
    <row r="46" spans="1:13" s="46" customFormat="1" x14ac:dyDescent="0.15">
      <c r="A46" s="188"/>
      <c r="B46" s="191"/>
      <c r="C46" s="185"/>
      <c r="D46" s="47">
        <v>4</v>
      </c>
      <c r="E46" s="95"/>
      <c r="F46" s="96"/>
      <c r="G46" s="97">
        <f t="shared" si="4"/>
        <v>0</v>
      </c>
      <c r="H46" s="134"/>
      <c r="I46" s="97">
        <f t="shared" si="1"/>
        <v>0</v>
      </c>
      <c r="J46" s="95"/>
      <c r="K46" s="96"/>
      <c r="L46" s="99">
        <f t="shared" si="2"/>
        <v>0</v>
      </c>
      <c r="M46" s="100"/>
    </row>
    <row r="47" spans="1:13" s="46" customFormat="1" x14ac:dyDescent="0.15">
      <c r="A47" s="188"/>
      <c r="B47" s="191"/>
      <c r="C47" s="185"/>
      <c r="D47" s="47">
        <v>3</v>
      </c>
      <c r="E47" s="95"/>
      <c r="F47" s="96"/>
      <c r="G47" s="97">
        <f t="shared" si="4"/>
        <v>0</v>
      </c>
      <c r="H47" s="134"/>
      <c r="I47" s="97">
        <f t="shared" si="1"/>
        <v>0</v>
      </c>
      <c r="J47" s="95"/>
      <c r="K47" s="96"/>
      <c r="L47" s="99">
        <f t="shared" si="2"/>
        <v>0</v>
      </c>
      <c r="M47" s="100"/>
    </row>
    <row r="48" spans="1:13" s="46" customFormat="1" x14ac:dyDescent="0.15">
      <c r="A48" s="188"/>
      <c r="B48" s="191"/>
      <c r="C48" s="185"/>
      <c r="D48" s="47">
        <v>2</v>
      </c>
      <c r="E48" s="106"/>
      <c r="F48" s="107"/>
      <c r="G48" s="108">
        <f t="shared" si="4"/>
        <v>0</v>
      </c>
      <c r="H48" s="134"/>
      <c r="I48" s="108">
        <f t="shared" si="1"/>
        <v>0</v>
      </c>
      <c r="J48" s="106"/>
      <c r="K48" s="107"/>
      <c r="L48" s="109">
        <f t="shared" si="2"/>
        <v>0</v>
      </c>
      <c r="M48" s="110"/>
    </row>
    <row r="49" spans="1:13" s="46" customFormat="1" x14ac:dyDescent="0.15">
      <c r="A49" s="189"/>
      <c r="B49" s="192"/>
      <c r="C49" s="186"/>
      <c r="D49" s="48">
        <v>1</v>
      </c>
      <c r="E49" s="111"/>
      <c r="F49" s="112"/>
      <c r="G49" s="113">
        <f t="shared" si="4"/>
        <v>0</v>
      </c>
      <c r="H49" s="137">
        <v>2</v>
      </c>
      <c r="I49" s="113">
        <f t="shared" si="1"/>
        <v>2</v>
      </c>
      <c r="J49" s="111"/>
      <c r="K49" s="112"/>
      <c r="L49" s="114">
        <f t="shared" si="2"/>
        <v>0</v>
      </c>
      <c r="M49" s="115"/>
    </row>
    <row r="50" spans="1:13" s="54" customFormat="1" x14ac:dyDescent="0.2">
      <c r="A50" s="58"/>
      <c r="B50" s="51"/>
      <c r="C50" s="52"/>
      <c r="D50" s="59" t="s">
        <v>54</v>
      </c>
      <c r="E50" s="139">
        <f>SUM(E37:E49)</f>
        <v>8</v>
      </c>
      <c r="F50" s="118">
        <f t="shared" ref="F50:M50" si="6">SUM(F37:F49)</f>
        <v>0</v>
      </c>
      <c r="G50" s="118">
        <f t="shared" si="6"/>
        <v>8</v>
      </c>
      <c r="H50" s="118">
        <f t="shared" si="6"/>
        <v>2</v>
      </c>
      <c r="I50" s="118">
        <f t="shared" si="6"/>
        <v>10</v>
      </c>
      <c r="J50" s="139">
        <f t="shared" si="6"/>
        <v>1</v>
      </c>
      <c r="K50" s="118">
        <f t="shared" si="6"/>
        <v>0</v>
      </c>
      <c r="L50" s="140">
        <f t="shared" si="6"/>
        <v>1</v>
      </c>
      <c r="M50" s="141">
        <f t="shared" si="6"/>
        <v>0</v>
      </c>
    </row>
    <row r="51" spans="1:13" s="54" customFormat="1" ht="13.5" customHeight="1" thickBot="1" x14ac:dyDescent="0.25">
      <c r="A51" s="60"/>
      <c r="B51" s="195" t="s">
        <v>48</v>
      </c>
      <c r="C51" s="196"/>
      <c r="D51" s="197"/>
      <c r="E51" s="142">
        <f>E22+E36+E50</f>
        <v>1679</v>
      </c>
      <c r="F51" s="143">
        <f t="shared" ref="F51:M51" si="7">F22+F36+F50</f>
        <v>166</v>
      </c>
      <c r="G51" s="143">
        <f t="shared" si="7"/>
        <v>1845</v>
      </c>
      <c r="H51" s="143">
        <f t="shared" si="7"/>
        <v>51</v>
      </c>
      <c r="I51" s="144">
        <f t="shared" si="7"/>
        <v>1896</v>
      </c>
      <c r="J51" s="142">
        <f t="shared" si="7"/>
        <v>440</v>
      </c>
      <c r="K51" s="143">
        <f t="shared" si="7"/>
        <v>92</v>
      </c>
      <c r="L51" s="145">
        <f t="shared" si="7"/>
        <v>532</v>
      </c>
      <c r="M51" s="146">
        <f t="shared" si="7"/>
        <v>97</v>
      </c>
    </row>
    <row r="52" spans="1:13" ht="13.5" thickTop="1" x14ac:dyDescent="0.2">
      <c r="A52" s="155" t="s">
        <v>89</v>
      </c>
      <c r="B52" s="156"/>
      <c r="C52" s="157"/>
    </row>
  </sheetData>
  <mergeCells count="28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6:D7"/>
    <mergeCell ref="E6:I6"/>
    <mergeCell ref="J6:L6"/>
    <mergeCell ref="M6:M8"/>
    <mergeCell ref="E7:G7"/>
    <mergeCell ref="H7:H8"/>
    <mergeCell ref="I7:I8"/>
    <mergeCell ref="J7:J8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0F0A-D150-4A74-B095-1749E9EB8A5F}">
  <sheetPr>
    <tabColor theme="1" tint="0.249977111117893"/>
  </sheetPr>
  <dimension ref="A1:G21"/>
  <sheetViews>
    <sheetView showGridLines="0" workbookViewId="0">
      <selection activeCell="J14" sqref="J14"/>
    </sheetView>
  </sheetViews>
  <sheetFormatPr defaultRowHeight="12.75" x14ac:dyDescent="0.2"/>
  <cols>
    <col min="1" max="1" width="27.140625" style="1" customWidth="1"/>
    <col min="2" max="2" width="14.140625" style="1" customWidth="1"/>
    <col min="3" max="6" width="14.140625" style="3" customWidth="1"/>
    <col min="7" max="7" width="15.7109375" style="3" customWidth="1"/>
    <col min="8" max="16384" width="9.140625" style="3"/>
  </cols>
  <sheetData>
    <row r="1" spans="1:7" s="21" customFormat="1" x14ac:dyDescent="0.2">
      <c r="A1" s="198" t="s">
        <v>21</v>
      </c>
      <c r="B1" s="198"/>
      <c r="C1" s="198"/>
      <c r="D1" s="198"/>
      <c r="E1" s="198"/>
      <c r="F1" s="198"/>
      <c r="G1" s="198"/>
    </row>
    <row r="2" spans="1:7" s="21" customFormat="1" x14ac:dyDescent="0.2">
      <c r="A2" s="198" t="s">
        <v>4</v>
      </c>
      <c r="B2" s="198"/>
      <c r="C2" s="198"/>
      <c r="D2" s="198"/>
      <c r="E2" s="198"/>
      <c r="F2" s="198"/>
      <c r="G2" s="198"/>
    </row>
    <row r="3" spans="1:7" s="23" customFormat="1" x14ac:dyDescent="0.2">
      <c r="A3" s="22"/>
      <c r="B3" s="22"/>
      <c r="C3" s="22"/>
      <c r="D3" s="22"/>
      <c r="E3" s="22"/>
    </row>
    <row r="4" spans="1:7" s="23" customFormat="1" ht="12.75" customHeight="1" x14ac:dyDescent="0.2">
      <c r="A4" s="24" t="s">
        <v>88</v>
      </c>
      <c r="B4" s="25"/>
      <c r="C4" s="25"/>
      <c r="D4" s="25"/>
      <c r="E4" s="25"/>
      <c r="F4" s="25"/>
      <c r="G4" s="25"/>
    </row>
    <row r="5" spans="1:7" s="27" customFormat="1" ht="12.75" customHeight="1" x14ac:dyDescent="0.2">
      <c r="A5" s="26"/>
      <c r="B5" s="26"/>
      <c r="F5" s="28" t="s">
        <v>1</v>
      </c>
      <c r="G5" s="158" t="s">
        <v>91</v>
      </c>
    </row>
    <row r="6" spans="1:7" s="11" customFormat="1" x14ac:dyDescent="0.25">
      <c r="A6" s="199" t="s">
        <v>7</v>
      </c>
      <c r="B6" s="199" t="s">
        <v>2</v>
      </c>
      <c r="C6" s="199"/>
      <c r="D6" s="199"/>
      <c r="E6" s="199"/>
      <c r="F6" s="199"/>
      <c r="G6" s="199"/>
    </row>
    <row r="7" spans="1:7" s="11" customFormat="1" x14ac:dyDescent="0.25">
      <c r="A7" s="199"/>
      <c r="B7" s="199" t="s">
        <v>22</v>
      </c>
      <c r="C7" s="199"/>
      <c r="D7" s="199"/>
      <c r="E7" s="199"/>
      <c r="F7" s="199" t="s">
        <v>23</v>
      </c>
      <c r="G7" s="199" t="s">
        <v>3</v>
      </c>
    </row>
    <row r="8" spans="1:7" s="11" customFormat="1" x14ac:dyDescent="0.25">
      <c r="A8" s="199"/>
      <c r="B8" s="199" t="s">
        <v>24</v>
      </c>
      <c r="C8" s="199"/>
      <c r="D8" s="199" t="s">
        <v>25</v>
      </c>
      <c r="E8" s="199" t="s">
        <v>26</v>
      </c>
      <c r="F8" s="199"/>
      <c r="G8" s="199"/>
    </row>
    <row r="9" spans="1:7" s="30" customFormat="1" x14ac:dyDescent="0.25">
      <c r="A9" s="199"/>
      <c r="B9" s="29" t="s">
        <v>27</v>
      </c>
      <c r="C9" s="29" t="s">
        <v>28</v>
      </c>
      <c r="D9" s="199"/>
      <c r="E9" s="199"/>
      <c r="F9" s="199"/>
      <c r="G9" s="199"/>
    </row>
    <row r="10" spans="1:7" s="30" customFormat="1" x14ac:dyDescent="0.25">
      <c r="A10" s="31" t="s">
        <v>11</v>
      </c>
      <c r="B10" s="147">
        <v>1</v>
      </c>
      <c r="C10" s="147">
        <v>0</v>
      </c>
      <c r="D10" s="147">
        <v>0</v>
      </c>
      <c r="E10" s="148">
        <f>SUM(B10:D10)</f>
        <v>1</v>
      </c>
      <c r="F10" s="147">
        <v>0</v>
      </c>
      <c r="G10" s="148">
        <f t="shared" ref="G10:G19" si="0">E10+F10</f>
        <v>1</v>
      </c>
    </row>
    <row r="11" spans="1:7" s="30" customFormat="1" x14ac:dyDescent="0.25">
      <c r="A11" s="31" t="s">
        <v>12</v>
      </c>
      <c r="B11" s="147">
        <v>64</v>
      </c>
      <c r="C11" s="147">
        <v>1</v>
      </c>
      <c r="D11" s="147">
        <v>10</v>
      </c>
      <c r="E11" s="148">
        <f t="shared" ref="E11:E19" si="1">SUM(B11:D11)</f>
        <v>75</v>
      </c>
      <c r="F11" s="147">
        <v>2</v>
      </c>
      <c r="G11" s="148">
        <f t="shared" si="0"/>
        <v>77</v>
      </c>
    </row>
    <row r="12" spans="1:7" s="30" customFormat="1" x14ac:dyDescent="0.25">
      <c r="A12" s="31" t="s">
        <v>13</v>
      </c>
      <c r="B12" s="147">
        <v>60</v>
      </c>
      <c r="C12" s="147">
        <v>1</v>
      </c>
      <c r="D12" s="147">
        <v>9</v>
      </c>
      <c r="E12" s="148">
        <f t="shared" si="1"/>
        <v>70</v>
      </c>
      <c r="F12" s="147">
        <v>0</v>
      </c>
      <c r="G12" s="148">
        <f t="shared" si="0"/>
        <v>70</v>
      </c>
    </row>
    <row r="13" spans="1:7" s="30" customFormat="1" x14ac:dyDescent="0.25">
      <c r="A13" s="31" t="s">
        <v>14</v>
      </c>
      <c r="B13" s="147">
        <v>54</v>
      </c>
      <c r="C13" s="147">
        <v>1</v>
      </c>
      <c r="D13" s="147">
        <v>12</v>
      </c>
      <c r="E13" s="148">
        <f t="shared" si="1"/>
        <v>67</v>
      </c>
      <c r="F13" s="147">
        <v>2</v>
      </c>
      <c r="G13" s="148">
        <f t="shared" si="0"/>
        <v>69</v>
      </c>
    </row>
    <row r="14" spans="1:7" s="30" customFormat="1" x14ac:dyDescent="0.25">
      <c r="A14" s="31" t="s">
        <v>15</v>
      </c>
      <c r="B14" s="147">
        <v>96</v>
      </c>
      <c r="C14" s="147">
        <v>0</v>
      </c>
      <c r="D14" s="147">
        <v>0</v>
      </c>
      <c r="E14" s="148">
        <f t="shared" si="1"/>
        <v>96</v>
      </c>
      <c r="F14" s="147">
        <v>1</v>
      </c>
      <c r="G14" s="148">
        <f t="shared" si="0"/>
        <v>97</v>
      </c>
    </row>
    <row r="15" spans="1:7" s="30" customFormat="1" x14ac:dyDescent="0.25">
      <c r="A15" s="31" t="s">
        <v>16</v>
      </c>
      <c r="B15" s="147">
        <v>645</v>
      </c>
      <c r="C15" s="147">
        <v>0</v>
      </c>
      <c r="D15" s="147">
        <v>0</v>
      </c>
      <c r="E15" s="148">
        <f t="shared" si="1"/>
        <v>645</v>
      </c>
      <c r="F15" s="147">
        <v>13</v>
      </c>
      <c r="G15" s="148">
        <f t="shared" si="0"/>
        <v>658</v>
      </c>
    </row>
    <row r="16" spans="1:7" s="30" customFormat="1" x14ac:dyDescent="0.25">
      <c r="A16" s="31" t="s">
        <v>17</v>
      </c>
      <c r="B16" s="147">
        <v>2</v>
      </c>
      <c r="C16" s="147">
        <v>0</v>
      </c>
      <c r="D16" s="147">
        <v>0</v>
      </c>
      <c r="E16" s="148">
        <f t="shared" si="1"/>
        <v>2</v>
      </c>
      <c r="F16" s="147">
        <v>0</v>
      </c>
      <c r="G16" s="148">
        <f t="shared" si="0"/>
        <v>2</v>
      </c>
    </row>
    <row r="17" spans="1:7" s="30" customFormat="1" x14ac:dyDescent="0.25">
      <c r="A17" s="31" t="s">
        <v>18</v>
      </c>
      <c r="B17" s="147">
        <v>339</v>
      </c>
      <c r="C17" s="147">
        <v>0</v>
      </c>
      <c r="D17" s="147">
        <v>0</v>
      </c>
      <c r="E17" s="148">
        <f t="shared" si="1"/>
        <v>339</v>
      </c>
      <c r="F17" s="147">
        <v>29</v>
      </c>
      <c r="G17" s="148">
        <f t="shared" si="0"/>
        <v>368</v>
      </c>
    </row>
    <row r="18" spans="1:7" s="30" customFormat="1" x14ac:dyDescent="0.25">
      <c r="A18" s="31" t="s">
        <v>19</v>
      </c>
      <c r="B18" s="147">
        <v>179</v>
      </c>
      <c r="C18" s="147">
        <v>0</v>
      </c>
      <c r="D18" s="147">
        <v>0</v>
      </c>
      <c r="E18" s="148">
        <f t="shared" si="1"/>
        <v>179</v>
      </c>
      <c r="F18" s="147">
        <v>19</v>
      </c>
      <c r="G18" s="148">
        <f t="shared" si="0"/>
        <v>198</v>
      </c>
    </row>
    <row r="19" spans="1:7" s="30" customFormat="1" x14ac:dyDescent="0.25">
      <c r="A19" s="31" t="s">
        <v>20</v>
      </c>
      <c r="B19" s="147">
        <v>1</v>
      </c>
      <c r="C19" s="147">
        <v>0</v>
      </c>
      <c r="D19" s="147">
        <v>0</v>
      </c>
      <c r="E19" s="148">
        <f t="shared" si="1"/>
        <v>1</v>
      </c>
      <c r="F19" s="147">
        <v>0</v>
      </c>
      <c r="G19" s="148">
        <f t="shared" si="0"/>
        <v>1</v>
      </c>
    </row>
    <row r="20" spans="1:7" s="30" customFormat="1" x14ac:dyDescent="0.25">
      <c r="A20" s="9" t="s">
        <v>3</v>
      </c>
      <c r="B20" s="29">
        <f t="shared" ref="B20:G20" si="2">SUM(B10:B19)</f>
        <v>1441</v>
      </c>
      <c r="C20" s="29">
        <f t="shared" si="2"/>
        <v>3</v>
      </c>
      <c r="D20" s="29">
        <f t="shared" si="2"/>
        <v>31</v>
      </c>
      <c r="E20" s="29">
        <f t="shared" si="2"/>
        <v>1475</v>
      </c>
      <c r="F20" s="29">
        <f t="shared" si="2"/>
        <v>66</v>
      </c>
      <c r="G20" s="29">
        <f t="shared" si="2"/>
        <v>1541</v>
      </c>
    </row>
    <row r="21" spans="1:7" s="23" customFormat="1" x14ac:dyDescent="0.2">
      <c r="A21" s="32" t="s">
        <v>89</v>
      </c>
      <c r="B21" s="27"/>
    </row>
  </sheetData>
  <mergeCells count="10">
    <mergeCell ref="A1:G1"/>
    <mergeCell ref="A2:G2"/>
    <mergeCell ref="A6:A9"/>
    <mergeCell ref="B6:G6"/>
    <mergeCell ref="B7:E7"/>
    <mergeCell ref="F7:F9"/>
    <mergeCell ref="G7:G9"/>
    <mergeCell ref="B8:C8"/>
    <mergeCell ref="D8:D9"/>
    <mergeCell ref="E8:E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619F-CFE5-4710-8C64-6DE8AA966255}">
  <dimension ref="A1:G23"/>
  <sheetViews>
    <sheetView showGridLines="0" workbookViewId="0">
      <selection activeCell="C13" sqref="C13"/>
    </sheetView>
  </sheetViews>
  <sheetFormatPr defaultRowHeight="12.75" x14ac:dyDescent="0.2"/>
  <cols>
    <col min="1" max="1" width="41.42578125" style="1" customWidth="1"/>
    <col min="2" max="3" width="15.85546875" style="3" customWidth="1"/>
    <col min="4" max="4" width="9.140625" style="1"/>
    <col min="5" max="16384" width="9.140625" style="3"/>
  </cols>
  <sheetData>
    <row r="1" spans="1:4" x14ac:dyDescent="0.2">
      <c r="A1" s="200" t="s">
        <v>5</v>
      </c>
      <c r="B1" s="200"/>
      <c r="C1" s="200"/>
    </row>
    <row r="2" spans="1:4" x14ac:dyDescent="0.2">
      <c r="A2" s="200" t="s">
        <v>0</v>
      </c>
      <c r="B2" s="200"/>
      <c r="C2" s="200"/>
    </row>
    <row r="3" spans="1:4" x14ac:dyDescent="0.2">
      <c r="A3" s="4"/>
      <c r="B3" s="4"/>
    </row>
    <row r="4" spans="1:4" x14ac:dyDescent="0.2">
      <c r="A4" s="5" t="s">
        <v>90</v>
      </c>
      <c r="B4" s="5"/>
    </row>
    <row r="5" spans="1:4" x14ac:dyDescent="0.2">
      <c r="A5" s="2" t="s">
        <v>6</v>
      </c>
      <c r="B5" s="6"/>
    </row>
    <row r="6" spans="1:4" s="1" customFormat="1" x14ac:dyDescent="0.2">
      <c r="A6" s="7">
        <v>44958</v>
      </c>
      <c r="C6" s="8">
        <v>1</v>
      </c>
    </row>
    <row r="7" spans="1:4" s="11" customFormat="1" x14ac:dyDescent="0.25">
      <c r="A7" s="199" t="s">
        <v>7</v>
      </c>
      <c r="B7" s="199" t="s">
        <v>8</v>
      </c>
      <c r="C7" s="199"/>
      <c r="D7" s="10"/>
    </row>
    <row r="8" spans="1:4" s="11" customFormat="1" x14ac:dyDescent="0.25">
      <c r="A8" s="199"/>
      <c r="B8" s="199" t="s">
        <v>9</v>
      </c>
      <c r="C8" s="199" t="s">
        <v>10</v>
      </c>
      <c r="D8" s="10"/>
    </row>
    <row r="9" spans="1:4" s="11" customFormat="1" x14ac:dyDescent="0.25">
      <c r="A9" s="199"/>
      <c r="B9" s="199"/>
      <c r="C9" s="199"/>
      <c r="D9" s="10"/>
    </row>
    <row r="10" spans="1:4" x14ac:dyDescent="0.2">
      <c r="A10" s="12" t="s">
        <v>11</v>
      </c>
      <c r="B10" s="13">
        <v>15484.204400000001</v>
      </c>
      <c r="C10" s="14">
        <v>10064.731800000001</v>
      </c>
    </row>
    <row r="11" spans="1:4" x14ac:dyDescent="0.2">
      <c r="A11" s="12" t="s">
        <v>12</v>
      </c>
      <c r="B11" s="13">
        <v>13716.421200000001</v>
      </c>
      <c r="C11" s="14">
        <v>8915.6706000000013</v>
      </c>
    </row>
    <row r="12" spans="1:4" x14ac:dyDescent="0.2">
      <c r="A12" s="12" t="s">
        <v>13</v>
      </c>
      <c r="B12" s="13">
        <v>12065.852800000001</v>
      </c>
      <c r="C12" s="14">
        <v>7842.8022000000001</v>
      </c>
    </row>
    <row r="13" spans="1:4" x14ac:dyDescent="0.2">
      <c r="A13" s="12" t="s">
        <v>14</v>
      </c>
      <c r="B13" s="13">
        <v>9769.7443999999996</v>
      </c>
      <c r="C13" s="14">
        <v>6350.3328000000001</v>
      </c>
    </row>
    <row r="14" spans="1:4" x14ac:dyDescent="0.2">
      <c r="A14" s="12" t="s">
        <v>15</v>
      </c>
      <c r="B14" s="13">
        <v>0</v>
      </c>
      <c r="C14" s="13">
        <v>3256.7016000000003</v>
      </c>
      <c r="D14" s="15"/>
    </row>
    <row r="15" spans="1:4" x14ac:dyDescent="0.2">
      <c r="A15" s="12" t="s">
        <v>16</v>
      </c>
      <c r="B15" s="13">
        <v>0</v>
      </c>
      <c r="C15" s="13">
        <v>2366.3228000000004</v>
      </c>
      <c r="D15" s="15"/>
    </row>
    <row r="16" spans="1:4" x14ac:dyDescent="0.2">
      <c r="A16" s="12" t="s">
        <v>17</v>
      </c>
      <c r="B16" s="13">
        <v>0</v>
      </c>
      <c r="C16" s="13">
        <v>2056.2834000000003</v>
      </c>
      <c r="D16" s="15"/>
    </row>
    <row r="17" spans="1:7" x14ac:dyDescent="0.2">
      <c r="A17" s="12" t="s">
        <v>18</v>
      </c>
      <c r="B17" s="13">
        <v>0</v>
      </c>
      <c r="C17" s="13">
        <v>1461.8142</v>
      </c>
      <c r="D17" s="15"/>
    </row>
    <row r="18" spans="1:7" x14ac:dyDescent="0.2">
      <c r="A18" s="12" t="s">
        <v>19</v>
      </c>
      <c r="B18" s="13">
        <v>0</v>
      </c>
      <c r="C18" s="13">
        <v>1256.153</v>
      </c>
      <c r="D18" s="15"/>
    </row>
    <row r="19" spans="1:7" x14ac:dyDescent="0.2">
      <c r="A19" s="12" t="s">
        <v>20</v>
      </c>
      <c r="B19" s="13">
        <v>0</v>
      </c>
      <c r="C19" s="13">
        <v>1080.3202000000001</v>
      </c>
      <c r="D19" s="15"/>
    </row>
    <row r="20" spans="1:7" x14ac:dyDescent="0.2">
      <c r="A20" s="9"/>
      <c r="B20" s="16"/>
      <c r="C20" s="16"/>
    </row>
    <row r="21" spans="1:7" x14ac:dyDescent="0.2">
      <c r="A21" s="1" t="s">
        <v>87</v>
      </c>
    </row>
    <row r="22" spans="1:7" s="18" customFormat="1" x14ac:dyDescent="0.2">
      <c r="A22" s="5"/>
      <c r="B22" s="17"/>
      <c r="C22" s="17"/>
      <c r="D22" s="17"/>
      <c r="E22" s="17"/>
      <c r="F22" s="17"/>
      <c r="G22" s="17"/>
    </row>
    <row r="23" spans="1:7" s="18" customFormat="1" x14ac:dyDescent="0.2">
      <c r="A23" s="19"/>
      <c r="B23" s="20"/>
      <c r="C23" s="20"/>
      <c r="D23" s="20"/>
      <c r="E23" s="20"/>
      <c r="F23" s="20"/>
      <c r="G23" s="20"/>
    </row>
  </sheetData>
  <mergeCells count="6">
    <mergeCell ref="A1:C1"/>
    <mergeCell ref="A2:C2"/>
    <mergeCell ref="A7:A9"/>
    <mergeCell ref="B7:C7"/>
    <mergeCell ref="B8:B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B3A7-439F-4955-B70B-CAA6133775AD}">
  <dimension ref="A1:M38"/>
  <sheetViews>
    <sheetView workbookViewId="0">
      <selection activeCell="K19" sqref="K19"/>
    </sheetView>
  </sheetViews>
  <sheetFormatPr defaultRowHeight="15" x14ac:dyDescent="0.25"/>
  <cols>
    <col min="1" max="1" width="19" style="66" customWidth="1"/>
    <col min="2" max="2" width="12.42578125" style="66" customWidth="1"/>
    <col min="3" max="3" width="13.7109375" style="66" customWidth="1"/>
    <col min="4" max="4" width="12" style="66" customWidth="1"/>
    <col min="5" max="5" width="9.140625" style="66"/>
    <col min="6" max="7" width="12" style="66" customWidth="1"/>
    <col min="8" max="8" width="9.140625" style="66"/>
    <col min="9" max="9" width="15.140625" style="66" customWidth="1"/>
    <col min="10" max="10" width="10.42578125" style="66" customWidth="1"/>
    <col min="11" max="11" width="15.85546875" style="66" customWidth="1"/>
    <col min="12" max="16384" width="9.140625" style="66"/>
  </cols>
  <sheetData>
    <row r="1" spans="1:13" s="63" customFormat="1" ht="12.75" customHeight="1" x14ac:dyDescent="0.2">
      <c r="A1" s="212" t="s">
        <v>85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3" s="63" customFormat="1" ht="12.75" customHeight="1" x14ac:dyDescent="0.2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3" s="63" customFormat="1" ht="12.7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x14ac:dyDescent="0.25">
      <c r="A4" s="65" t="s">
        <v>88</v>
      </c>
    </row>
    <row r="5" spans="1:13" ht="15" customHeight="1" x14ac:dyDescent="0.25">
      <c r="J5" s="67" t="s">
        <v>1</v>
      </c>
      <c r="K5" s="159" t="s">
        <v>91</v>
      </c>
      <c r="L5" s="68"/>
      <c r="M5" s="69"/>
    </row>
    <row r="6" spans="1:13" x14ac:dyDescent="0.25">
      <c r="A6" s="70" t="s">
        <v>83</v>
      </c>
      <c r="B6" s="71"/>
      <c r="C6" s="71"/>
      <c r="D6" s="71"/>
      <c r="E6" s="71"/>
      <c r="F6" s="71"/>
      <c r="G6" s="83"/>
      <c r="H6" s="83"/>
      <c r="I6" s="83"/>
      <c r="J6" s="83"/>
      <c r="K6" s="83"/>
      <c r="L6" s="69"/>
      <c r="M6" s="69"/>
    </row>
    <row r="7" spans="1:13" x14ac:dyDescent="0.25">
      <c r="A7" s="201" t="s">
        <v>55</v>
      </c>
      <c r="B7" s="201" t="s">
        <v>56</v>
      </c>
      <c r="C7" s="201"/>
      <c r="D7" s="201"/>
      <c r="E7" s="201"/>
      <c r="F7" s="201"/>
      <c r="G7" s="201"/>
      <c r="H7" s="201"/>
      <c r="I7" s="201" t="s">
        <v>57</v>
      </c>
      <c r="J7" s="201" t="s">
        <v>46</v>
      </c>
      <c r="K7" s="201" t="s">
        <v>3</v>
      </c>
    </row>
    <row r="8" spans="1:13" x14ac:dyDescent="0.25">
      <c r="A8" s="201"/>
      <c r="B8" s="201" t="s">
        <v>58</v>
      </c>
      <c r="C8" s="201"/>
      <c r="D8" s="201"/>
      <c r="E8" s="201"/>
      <c r="F8" s="201" t="s">
        <v>59</v>
      </c>
      <c r="G8" s="201"/>
      <c r="H8" s="201"/>
      <c r="I8" s="201"/>
      <c r="J8" s="201"/>
      <c r="K8" s="201"/>
    </row>
    <row r="9" spans="1:13" ht="36" x14ac:dyDescent="0.25">
      <c r="A9" s="201"/>
      <c r="B9" s="72" t="s">
        <v>60</v>
      </c>
      <c r="C9" s="72" t="s">
        <v>61</v>
      </c>
      <c r="D9" s="72" t="s">
        <v>62</v>
      </c>
      <c r="E9" s="72" t="s">
        <v>63</v>
      </c>
      <c r="F9" s="72" t="s">
        <v>64</v>
      </c>
      <c r="G9" s="72" t="s">
        <v>62</v>
      </c>
      <c r="H9" s="72" t="s">
        <v>63</v>
      </c>
      <c r="I9" s="201"/>
      <c r="J9" s="201"/>
      <c r="K9" s="201"/>
    </row>
    <row r="10" spans="1:13" x14ac:dyDescent="0.25">
      <c r="A10" s="205" t="s">
        <v>65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3" x14ac:dyDescent="0.25">
      <c r="A11" s="73" t="s">
        <v>66</v>
      </c>
      <c r="B11" s="74">
        <v>0</v>
      </c>
      <c r="C11" s="74">
        <v>1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f>B11+C11+D11+E11+F11+G11+H11+I11+J11</f>
        <v>1</v>
      </c>
    </row>
    <row r="12" spans="1:13" x14ac:dyDescent="0.25">
      <c r="A12" s="73" t="s">
        <v>67</v>
      </c>
      <c r="B12" s="74">
        <v>47</v>
      </c>
      <c r="C12" s="74">
        <v>17</v>
      </c>
      <c r="D12" s="74">
        <v>0</v>
      </c>
      <c r="E12" s="74">
        <v>0</v>
      </c>
      <c r="F12" s="74">
        <v>0</v>
      </c>
      <c r="G12" s="74">
        <v>1</v>
      </c>
      <c r="H12" s="74">
        <v>0</v>
      </c>
      <c r="I12" s="74">
        <v>10</v>
      </c>
      <c r="J12" s="74">
        <v>2</v>
      </c>
      <c r="K12" s="74">
        <f>B12+C12+D12+E12+F12+G12+H12+I12+J12</f>
        <v>77</v>
      </c>
    </row>
    <row r="13" spans="1:13" x14ac:dyDescent="0.25">
      <c r="A13" s="73" t="s">
        <v>68</v>
      </c>
      <c r="B13" s="74">
        <v>49</v>
      </c>
      <c r="C13" s="74">
        <v>10</v>
      </c>
      <c r="D13" s="74">
        <v>1</v>
      </c>
      <c r="E13" s="74">
        <v>0</v>
      </c>
      <c r="F13" s="74">
        <v>0</v>
      </c>
      <c r="G13" s="74">
        <v>1</v>
      </c>
      <c r="H13" s="74">
        <v>0</v>
      </c>
      <c r="I13" s="74">
        <v>9</v>
      </c>
      <c r="J13" s="74">
        <v>0</v>
      </c>
      <c r="K13" s="74">
        <f>B13+C13+D13+E13+F13+G13+H13+I13+J13</f>
        <v>70</v>
      </c>
    </row>
    <row r="14" spans="1:13" x14ac:dyDescent="0.25">
      <c r="A14" s="73" t="s">
        <v>69</v>
      </c>
      <c r="B14" s="74">
        <v>36</v>
      </c>
      <c r="C14" s="74">
        <v>16</v>
      </c>
      <c r="D14" s="74">
        <v>1</v>
      </c>
      <c r="E14" s="74">
        <v>0</v>
      </c>
      <c r="F14" s="74">
        <v>0</v>
      </c>
      <c r="G14" s="74">
        <v>2</v>
      </c>
      <c r="H14" s="74">
        <v>0</v>
      </c>
      <c r="I14" s="74">
        <v>12</v>
      </c>
      <c r="J14" s="74">
        <v>2</v>
      </c>
      <c r="K14" s="74">
        <f>B14+C14+D14+E14+F14+G14+H14+I14+J14</f>
        <v>69</v>
      </c>
    </row>
    <row r="15" spans="1:13" x14ac:dyDescent="0.25">
      <c r="A15" s="77" t="s">
        <v>70</v>
      </c>
      <c r="B15" s="151">
        <f>SUM(B11:B14)</f>
        <v>132</v>
      </c>
      <c r="C15" s="151">
        <f t="shared" ref="C15:K15" si="0">SUM(C11:C14)</f>
        <v>44</v>
      </c>
      <c r="D15" s="151">
        <f t="shared" si="0"/>
        <v>2</v>
      </c>
      <c r="E15" s="151">
        <f t="shared" si="0"/>
        <v>0</v>
      </c>
      <c r="F15" s="151">
        <f t="shared" si="0"/>
        <v>0</v>
      </c>
      <c r="G15" s="151">
        <f t="shared" si="0"/>
        <v>4</v>
      </c>
      <c r="H15" s="151">
        <f t="shared" si="0"/>
        <v>0</v>
      </c>
      <c r="I15" s="149">
        <f t="shared" si="0"/>
        <v>31</v>
      </c>
      <c r="J15" s="149">
        <f t="shared" si="0"/>
        <v>4</v>
      </c>
      <c r="K15" s="152">
        <f t="shared" si="0"/>
        <v>217</v>
      </c>
    </row>
    <row r="16" spans="1:13" x14ac:dyDescent="0.25">
      <c r="A16" s="208" t="s">
        <v>71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</row>
    <row r="17" spans="1:11" x14ac:dyDescent="0.25">
      <c r="A17" s="73" t="s">
        <v>72</v>
      </c>
      <c r="B17" s="74">
        <v>76</v>
      </c>
      <c r="C17" s="74">
        <v>15</v>
      </c>
      <c r="D17" s="74">
        <v>1</v>
      </c>
      <c r="E17" s="74">
        <v>0</v>
      </c>
      <c r="F17" s="74">
        <v>0</v>
      </c>
      <c r="G17" s="74">
        <v>2</v>
      </c>
      <c r="H17" s="74">
        <v>2</v>
      </c>
      <c r="I17" s="76"/>
      <c r="J17" s="74">
        <v>1</v>
      </c>
      <c r="K17" s="75">
        <f t="shared" ref="K17:K22" si="1">B17+C17+D17+E17+F17+G17+H17+J17</f>
        <v>97</v>
      </c>
    </row>
    <row r="18" spans="1:11" x14ac:dyDescent="0.25">
      <c r="A18" s="73" t="s">
        <v>73</v>
      </c>
      <c r="B18" s="74">
        <v>535</v>
      </c>
      <c r="C18" s="74">
        <v>58</v>
      </c>
      <c r="D18" s="74">
        <v>0</v>
      </c>
      <c r="E18" s="74">
        <v>2</v>
      </c>
      <c r="F18" s="74">
        <v>0</v>
      </c>
      <c r="G18" s="74">
        <v>30</v>
      </c>
      <c r="H18" s="74">
        <v>20</v>
      </c>
      <c r="I18" s="76"/>
      <c r="J18" s="74">
        <v>13</v>
      </c>
      <c r="K18" s="74">
        <f t="shared" si="1"/>
        <v>658</v>
      </c>
    </row>
    <row r="19" spans="1:11" x14ac:dyDescent="0.25">
      <c r="A19" s="73" t="s">
        <v>74</v>
      </c>
      <c r="B19" s="74">
        <v>2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6"/>
      <c r="J19" s="74">
        <v>0</v>
      </c>
      <c r="K19" s="74">
        <f t="shared" si="1"/>
        <v>2</v>
      </c>
    </row>
    <row r="20" spans="1:11" x14ac:dyDescent="0.25">
      <c r="A20" s="73" t="s">
        <v>75</v>
      </c>
      <c r="B20" s="74">
        <v>274</v>
      </c>
      <c r="C20" s="74">
        <v>30</v>
      </c>
      <c r="D20" s="74">
        <v>1</v>
      </c>
      <c r="E20" s="74">
        <v>1</v>
      </c>
      <c r="F20" s="74">
        <v>1</v>
      </c>
      <c r="G20" s="74">
        <v>24</v>
      </c>
      <c r="H20" s="74">
        <v>8</v>
      </c>
      <c r="I20" s="76"/>
      <c r="J20" s="74">
        <v>29</v>
      </c>
      <c r="K20" s="74">
        <f t="shared" si="1"/>
        <v>368</v>
      </c>
    </row>
    <row r="21" spans="1:11" x14ac:dyDescent="0.25">
      <c r="A21" s="73" t="s">
        <v>76</v>
      </c>
      <c r="B21" s="74">
        <v>126</v>
      </c>
      <c r="C21" s="74">
        <v>12</v>
      </c>
      <c r="D21" s="74">
        <v>0</v>
      </c>
      <c r="E21" s="74">
        <v>0</v>
      </c>
      <c r="F21" s="74">
        <v>0</v>
      </c>
      <c r="G21" s="74">
        <v>32</v>
      </c>
      <c r="H21" s="74">
        <v>9</v>
      </c>
      <c r="I21" s="76"/>
      <c r="J21" s="74">
        <v>19</v>
      </c>
      <c r="K21" s="74">
        <f t="shared" si="1"/>
        <v>198</v>
      </c>
    </row>
    <row r="22" spans="1:11" x14ac:dyDescent="0.25">
      <c r="A22" s="73" t="s">
        <v>77</v>
      </c>
      <c r="B22" s="74">
        <v>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6"/>
      <c r="J22" s="74">
        <v>0</v>
      </c>
      <c r="K22" s="74">
        <f t="shared" si="1"/>
        <v>1</v>
      </c>
    </row>
    <row r="23" spans="1:11" x14ac:dyDescent="0.25">
      <c r="A23" s="77" t="s">
        <v>78</v>
      </c>
      <c r="B23" s="78">
        <f>SUM(B17:B22)</f>
        <v>1014</v>
      </c>
      <c r="C23" s="78">
        <f t="shared" ref="C23:H23" si="2">SUM(C17:C22)</f>
        <v>115</v>
      </c>
      <c r="D23" s="78">
        <f t="shared" si="2"/>
        <v>2</v>
      </c>
      <c r="E23" s="78">
        <f t="shared" si="2"/>
        <v>3</v>
      </c>
      <c r="F23" s="78">
        <f t="shared" si="2"/>
        <v>1</v>
      </c>
      <c r="G23" s="78">
        <f t="shared" si="2"/>
        <v>88</v>
      </c>
      <c r="H23" s="78">
        <f t="shared" si="2"/>
        <v>39</v>
      </c>
      <c r="I23" s="79"/>
      <c r="J23" s="78">
        <f>SUM(J17:J22)</f>
        <v>62</v>
      </c>
      <c r="K23" s="78">
        <f>SUM(K17:K22)</f>
        <v>1324</v>
      </c>
    </row>
    <row r="24" spans="1:11" x14ac:dyDescent="0.25">
      <c r="A24" s="80" t="s">
        <v>3</v>
      </c>
      <c r="B24" s="81">
        <f>B23+B15</f>
        <v>1146</v>
      </c>
      <c r="C24" s="81">
        <f t="shared" ref="C24:K24" si="3">C23+C15</f>
        <v>159</v>
      </c>
      <c r="D24" s="81">
        <f t="shared" si="3"/>
        <v>4</v>
      </c>
      <c r="E24" s="81">
        <f t="shared" si="3"/>
        <v>3</v>
      </c>
      <c r="F24" s="81">
        <f t="shared" si="3"/>
        <v>1</v>
      </c>
      <c r="G24" s="81">
        <f t="shared" si="3"/>
        <v>92</v>
      </c>
      <c r="H24" s="81">
        <f t="shared" si="3"/>
        <v>39</v>
      </c>
      <c r="I24" s="81">
        <f t="shared" si="3"/>
        <v>31</v>
      </c>
      <c r="J24" s="81">
        <f t="shared" si="3"/>
        <v>66</v>
      </c>
      <c r="K24" s="81">
        <f t="shared" si="3"/>
        <v>1541</v>
      </c>
    </row>
    <row r="25" spans="1:11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x14ac:dyDescent="0.25">
      <c r="A26" s="83" t="s">
        <v>79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</row>
    <row r="28" spans="1:11" x14ac:dyDescent="0.25">
      <c r="A28" s="85" t="s">
        <v>84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spans="1:11" x14ac:dyDescent="0.25">
      <c r="A29" s="209" t="s">
        <v>80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11" x14ac:dyDescent="0.25">
      <c r="A30" s="201" t="s">
        <v>55</v>
      </c>
      <c r="B30" s="201" t="s">
        <v>56</v>
      </c>
      <c r="C30" s="201"/>
      <c r="D30" s="201"/>
      <c r="E30" s="201"/>
      <c r="F30" s="201"/>
      <c r="G30" s="201"/>
      <c r="H30" s="201"/>
      <c r="I30" s="201" t="s">
        <v>57</v>
      </c>
      <c r="J30" s="201" t="s">
        <v>46</v>
      </c>
      <c r="K30" s="201" t="s">
        <v>3</v>
      </c>
    </row>
    <row r="31" spans="1:11" x14ac:dyDescent="0.25">
      <c r="A31" s="201"/>
      <c r="B31" s="201" t="s">
        <v>58</v>
      </c>
      <c r="C31" s="201"/>
      <c r="D31" s="201"/>
      <c r="E31" s="201"/>
      <c r="F31" s="201" t="s">
        <v>59</v>
      </c>
      <c r="G31" s="201"/>
      <c r="H31" s="201"/>
      <c r="I31" s="201"/>
      <c r="J31" s="201"/>
      <c r="K31" s="201"/>
    </row>
    <row r="32" spans="1:11" ht="36" x14ac:dyDescent="0.25">
      <c r="A32" s="201"/>
      <c r="B32" s="72" t="s">
        <v>60</v>
      </c>
      <c r="C32" s="72" t="s">
        <v>61</v>
      </c>
      <c r="D32" s="72" t="s">
        <v>62</v>
      </c>
      <c r="E32" s="72" t="s">
        <v>63</v>
      </c>
      <c r="F32" s="72" t="s">
        <v>64</v>
      </c>
      <c r="G32" s="72" t="s">
        <v>62</v>
      </c>
      <c r="H32" s="72" t="s">
        <v>63</v>
      </c>
      <c r="I32" s="201"/>
      <c r="J32" s="201"/>
      <c r="K32" s="201"/>
    </row>
    <row r="33" spans="1:11" x14ac:dyDescent="0.25">
      <c r="A33" s="73" t="s">
        <v>66</v>
      </c>
      <c r="B33" s="82">
        <f>B11*'ANEXO IV - TAB 1'!$C$10</f>
        <v>0</v>
      </c>
      <c r="C33" s="82">
        <f>C11*'ANEXO IV - TAB 1'!$C$10</f>
        <v>10064.731800000001</v>
      </c>
      <c r="D33" s="82">
        <f>D11*'ANEXO IV - TAB 1'!$C$10</f>
        <v>0</v>
      </c>
      <c r="E33" s="82">
        <f>E11*'ANEXO IV - TAB 1'!$C$10</f>
        <v>0</v>
      </c>
      <c r="F33" s="82">
        <f>F11*'ANEXO IV - TAB 1'!$C$10</f>
        <v>0</v>
      </c>
      <c r="G33" s="82">
        <f>G11*'ANEXO IV - TAB 1'!$C$10</f>
        <v>0</v>
      </c>
      <c r="H33" s="82">
        <f>H11*'ANEXO IV - TAB 1'!$C$10</f>
        <v>0</v>
      </c>
      <c r="I33" s="82">
        <f>I11*'ANEXO IV - TAB 1'!$B$10</f>
        <v>0</v>
      </c>
      <c r="J33" s="82">
        <f>J11*'ANEXO IV - TAB 1'!$B$10</f>
        <v>0</v>
      </c>
      <c r="K33" s="82">
        <f>B33+C33+D33+E33+F33+G33+H33+I33+J33</f>
        <v>10064.731800000001</v>
      </c>
    </row>
    <row r="34" spans="1:11" x14ac:dyDescent="0.25">
      <c r="A34" s="73" t="s">
        <v>67</v>
      </c>
      <c r="B34" s="82">
        <f>B12*'ANEXO IV - TAB 1'!$C$11</f>
        <v>419036.51820000005</v>
      </c>
      <c r="C34" s="82">
        <f>C12*'ANEXO IV - TAB 1'!$C$11</f>
        <v>151566.40020000003</v>
      </c>
      <c r="D34" s="82">
        <f>D12*'ANEXO IV - TAB 1'!$C$11</f>
        <v>0</v>
      </c>
      <c r="E34" s="82">
        <f>E12*'ANEXO IV - TAB 1'!$C$11</f>
        <v>0</v>
      </c>
      <c r="F34" s="82">
        <f>F12*'ANEXO IV - TAB 1'!$C$11</f>
        <v>0</v>
      </c>
      <c r="G34" s="82">
        <f>G12*'ANEXO IV - TAB 1'!$C$11</f>
        <v>8915.6706000000013</v>
      </c>
      <c r="H34" s="82">
        <f>H12*'ANEXO IV - TAB 1'!$C$11</f>
        <v>0</v>
      </c>
      <c r="I34" s="82">
        <f>I12*'ANEXO IV - TAB 1'!$B$11</f>
        <v>137164.212</v>
      </c>
      <c r="J34" s="82">
        <f>J12*'ANEXO IV - TAB 1'!$B$11</f>
        <v>27432.842400000001</v>
      </c>
      <c r="K34" s="82">
        <f>B34+C34+D34+E34+F34+G34+H34+I34+J34</f>
        <v>744115.64339999994</v>
      </c>
    </row>
    <row r="35" spans="1:11" x14ac:dyDescent="0.25">
      <c r="A35" s="73" t="s">
        <v>68</v>
      </c>
      <c r="B35" s="82">
        <f>B13*'ANEXO IV - TAB 1'!$C$12</f>
        <v>384297.30780000001</v>
      </c>
      <c r="C35" s="82">
        <f>C13*'ANEXO IV - TAB 1'!$C$12</f>
        <v>78428.021999999997</v>
      </c>
      <c r="D35" s="82">
        <f>D13*'ANEXO IV - TAB 1'!$C$12</f>
        <v>7842.8022000000001</v>
      </c>
      <c r="E35" s="82">
        <f>E13*'ANEXO IV - TAB 1'!$C$12</f>
        <v>0</v>
      </c>
      <c r="F35" s="82">
        <f>F13*'ANEXO IV - TAB 1'!$C$12</f>
        <v>0</v>
      </c>
      <c r="G35" s="82">
        <f>G13*'ANEXO IV - TAB 1'!$C$12</f>
        <v>7842.8022000000001</v>
      </c>
      <c r="H35" s="82">
        <f>H13*'ANEXO IV - TAB 1'!$C$12</f>
        <v>0</v>
      </c>
      <c r="I35" s="82">
        <f>I13*'ANEXO IV - TAB 1'!$B$12</f>
        <v>108592.6752</v>
      </c>
      <c r="J35" s="82">
        <f>J13*'ANEXO IV - TAB 1'!$B$12</f>
        <v>0</v>
      </c>
      <c r="K35" s="82">
        <f>B35+C35+D35+E35+F35+G35+H35+I35+J35</f>
        <v>587003.60939999996</v>
      </c>
    </row>
    <row r="36" spans="1:11" x14ac:dyDescent="0.25">
      <c r="A36" s="73" t="s">
        <v>69</v>
      </c>
      <c r="B36" s="82">
        <f>B14*'ANEXO IV - TAB 1'!$C$13</f>
        <v>228611.98080000002</v>
      </c>
      <c r="C36" s="82">
        <f>C14*'ANEXO IV - TAB 1'!$C$13</f>
        <v>101605.3248</v>
      </c>
      <c r="D36" s="82">
        <f>D14*'ANEXO IV - TAB 1'!$C$13</f>
        <v>6350.3328000000001</v>
      </c>
      <c r="E36" s="82">
        <f>E14*'ANEXO IV - TAB 1'!$C$13</f>
        <v>0</v>
      </c>
      <c r="F36" s="82">
        <f>F14*'ANEXO IV - TAB 1'!$C$13</f>
        <v>0</v>
      </c>
      <c r="G36" s="82">
        <f>G14*'ANEXO IV - TAB 1'!$C$13</f>
        <v>12700.6656</v>
      </c>
      <c r="H36" s="82">
        <f>H14*'ANEXO IV - TAB 1'!$C$13</f>
        <v>0</v>
      </c>
      <c r="I36" s="82">
        <f>I14*'ANEXO IV - TAB 1'!$B$13</f>
        <v>117236.9328</v>
      </c>
      <c r="J36" s="82">
        <f>J14*'ANEXO IV - TAB 1'!$B$13</f>
        <v>19539.488799999999</v>
      </c>
      <c r="K36" s="82">
        <f>B36+C36+D36+E36+F36+G36+H36+I36+J36</f>
        <v>486044.72560000001</v>
      </c>
    </row>
    <row r="37" spans="1:11" x14ac:dyDescent="0.25">
      <c r="A37" s="87" t="s">
        <v>81</v>
      </c>
      <c r="B37" s="153">
        <f>SUM(B33:B36)</f>
        <v>1031945.8068000001</v>
      </c>
      <c r="C37" s="153">
        <f t="shared" ref="C37:K37" si="4">SUM(C33:C36)</f>
        <v>341664.47880000004</v>
      </c>
      <c r="D37" s="153">
        <f t="shared" si="4"/>
        <v>14193.135</v>
      </c>
      <c r="E37" s="153">
        <f t="shared" si="4"/>
        <v>0</v>
      </c>
      <c r="F37" s="153">
        <f t="shared" si="4"/>
        <v>0</v>
      </c>
      <c r="G37" s="153">
        <f t="shared" si="4"/>
        <v>29459.138400000003</v>
      </c>
      <c r="H37" s="153">
        <f t="shared" si="4"/>
        <v>0</v>
      </c>
      <c r="I37" s="88">
        <f t="shared" si="4"/>
        <v>362993.82</v>
      </c>
      <c r="J37" s="88">
        <f t="shared" si="4"/>
        <v>46972.331200000001</v>
      </c>
      <c r="K37" s="150">
        <f t="shared" si="4"/>
        <v>1827228.7101999999</v>
      </c>
    </row>
    <row r="38" spans="1:11" x14ac:dyDescent="0.25">
      <c r="A38" s="202" t="s">
        <v>82</v>
      </c>
      <c r="B38" s="203"/>
      <c r="C38" s="203"/>
      <c r="D38" s="203"/>
      <c r="E38" s="203"/>
      <c r="F38" s="203"/>
      <c r="G38" s="203"/>
      <c r="H38" s="203"/>
      <c r="I38" s="203"/>
      <c r="J38" s="204"/>
      <c r="K38" s="150">
        <v>2075229.48</v>
      </c>
    </row>
  </sheetData>
  <mergeCells count="20">
    <mergeCell ref="K30:K32"/>
    <mergeCell ref="B31:E31"/>
    <mergeCell ref="A1:L1"/>
    <mergeCell ref="A2:L2"/>
    <mergeCell ref="A7:A9"/>
    <mergeCell ref="B7:H7"/>
    <mergeCell ref="I7:I9"/>
    <mergeCell ref="J7:J9"/>
    <mergeCell ref="K7:K9"/>
    <mergeCell ref="B8:E8"/>
    <mergeCell ref="F31:H31"/>
    <mergeCell ref="A38:J38"/>
    <mergeCell ref="F8:H8"/>
    <mergeCell ref="A10:K10"/>
    <mergeCell ref="A16:K16"/>
    <mergeCell ref="A29:K29"/>
    <mergeCell ref="A30:A32"/>
    <mergeCell ref="B30:H30"/>
    <mergeCell ref="I30:I32"/>
    <mergeCell ref="J30:J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 - TAB 1</vt:lpstr>
      <vt:lpstr>ANEXO III - TAB 1</vt:lpstr>
      <vt:lpstr>ANEXO IV - TAB 1</vt:lpstr>
      <vt:lpstr>ANEXO IV-c</vt:lpstr>
    </vt:vector>
  </TitlesOfParts>
  <Company>TRF4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Édison Weber Woycinck</dc:creator>
  <cp:lastModifiedBy>Larissa Lott Leite</cp:lastModifiedBy>
  <dcterms:created xsi:type="dcterms:W3CDTF">2023-05-15T20:55:50Z</dcterms:created>
  <dcterms:modified xsi:type="dcterms:W3CDTF">2024-09-09T17:40:07Z</dcterms:modified>
</cp:coreProperties>
</file>