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ECOF\SUPLO\SEPLA\Publicações Transparência - Portal\2024 - SOF Anexo VI e outros, RESOL. 102\Resolução CNJ 102\9. SET\"/>
    </mc:Choice>
  </mc:AlternateContent>
  <xr:revisionPtr revIDLastSave="0" documentId="8_{E08734C1-74D8-4E0F-A143-89E2221B49AF}" xr6:coauthVersionLast="47" xr6:coauthVersionMax="47" xr10:uidLastSave="{00000000-0000-0000-0000-000000000000}"/>
  <bookViews>
    <workbookView xWindow="21480" yWindow="-120" windowWidth="29040" windowHeight="15840" tabRatio="500" xr2:uid="{00000000-000D-0000-FFFF-FFFF00000000}"/>
  </bookViews>
  <sheets>
    <sheet name="SET 2024 (TRF6 - 090059-090060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1" l="1"/>
  <c r="V57" i="1" s="1"/>
  <c r="Z57" i="1" s="1"/>
  <c r="R58" i="1"/>
  <c r="V58" i="1" s="1"/>
  <c r="X58" i="1" s="1"/>
  <c r="R48" i="1"/>
  <c r="V48" i="1" s="1"/>
  <c r="R49" i="1"/>
  <c r="V49" i="1" s="1"/>
  <c r="R50" i="1"/>
  <c r="V50" i="1"/>
  <c r="R51" i="1"/>
  <c r="V51" i="1"/>
  <c r="R52" i="1"/>
  <c r="V52" i="1" s="1"/>
  <c r="R53" i="1"/>
  <c r="V53" i="1"/>
  <c r="R54" i="1"/>
  <c r="V54" i="1"/>
  <c r="R55" i="1"/>
  <c r="V55" i="1"/>
  <c r="R56" i="1"/>
  <c r="V56" i="1"/>
  <c r="R59" i="1"/>
  <c r="V59" i="1" s="1"/>
  <c r="R32" i="1"/>
  <c r="V32" i="1" s="1"/>
  <c r="R31" i="1"/>
  <c r="V31" i="1" s="1"/>
  <c r="R33" i="1"/>
  <c r="V33" i="1" s="1"/>
  <c r="AA34" i="1"/>
  <c r="Y34" i="1"/>
  <c r="W34" i="1"/>
  <c r="U34" i="1"/>
  <c r="T34" i="1"/>
  <c r="S34" i="1"/>
  <c r="Q34" i="1"/>
  <c r="P34" i="1"/>
  <c r="O34" i="1"/>
  <c r="X32" i="1" l="1"/>
  <c r="Z32" i="1"/>
  <c r="AB32" i="1"/>
  <c r="X57" i="1"/>
  <c r="AB58" i="1"/>
  <c r="Z58" i="1"/>
  <c r="AB57" i="1"/>
  <c r="X56" i="1"/>
  <c r="Z56" i="1"/>
  <c r="AB56" i="1"/>
  <c r="Z33" i="1"/>
  <c r="X33" i="1"/>
  <c r="AB33" i="1"/>
  <c r="X31" i="1"/>
  <c r="Z31" i="1"/>
  <c r="AB31" i="1"/>
  <c r="R27" i="1"/>
  <c r="V27" i="1" s="1"/>
  <c r="R28" i="1"/>
  <c r="V28" i="1" s="1"/>
  <c r="R26" i="1"/>
  <c r="V26" i="1" s="1"/>
  <c r="Z26" i="1" s="1"/>
  <c r="R29" i="1"/>
  <c r="V29" i="1" s="1"/>
  <c r="Z29" i="1" s="1"/>
  <c r="Z55" i="1" l="1"/>
  <c r="AB55" i="1"/>
  <c r="X55" i="1"/>
  <c r="X28" i="1"/>
  <c r="Z28" i="1"/>
  <c r="AB28" i="1"/>
  <c r="AB27" i="1"/>
  <c r="X27" i="1"/>
  <c r="Z27" i="1"/>
  <c r="AB26" i="1"/>
  <c r="AB29" i="1"/>
  <c r="X26" i="1"/>
  <c r="X29" i="1"/>
  <c r="X54" i="1"/>
  <c r="AB53" i="1"/>
  <c r="X52" i="1"/>
  <c r="X51" i="1"/>
  <c r="AB50" i="1"/>
  <c r="R24" i="1"/>
  <c r="R25" i="1"/>
  <c r="V25" i="1" l="1"/>
  <c r="X25" i="1" s="1"/>
  <c r="V24" i="1"/>
  <c r="X24" i="1" s="1"/>
  <c r="X53" i="1"/>
  <c r="Z53" i="1"/>
  <c r="X50" i="1"/>
  <c r="AB52" i="1"/>
  <c r="Z52" i="1"/>
  <c r="AB54" i="1"/>
  <c r="AB51" i="1"/>
  <c r="Z54" i="1"/>
  <c r="Z51" i="1"/>
  <c r="Z50" i="1"/>
  <c r="P60" i="1"/>
  <c r="Q60" i="1"/>
  <c r="O60" i="1"/>
  <c r="S60" i="1"/>
  <c r="AA60" i="1"/>
  <c r="Y60" i="1"/>
  <c r="W60" i="1"/>
  <c r="U60" i="1"/>
  <c r="T60" i="1"/>
  <c r="R10" i="1"/>
  <c r="V10" i="1" s="1"/>
  <c r="R11" i="1"/>
  <c r="V11" i="1" s="1"/>
  <c r="R12" i="1"/>
  <c r="V12" i="1" s="1"/>
  <c r="R13" i="1"/>
  <c r="R14" i="1"/>
  <c r="R15" i="1"/>
  <c r="V15" i="1" s="1"/>
  <c r="R16" i="1"/>
  <c r="R17" i="1"/>
  <c r="R18" i="1"/>
  <c r="V18" i="1" s="1"/>
  <c r="R19" i="1"/>
  <c r="R20" i="1"/>
  <c r="R21" i="1"/>
  <c r="V21" i="1" s="1"/>
  <c r="R22" i="1"/>
  <c r="V22" i="1" s="1"/>
  <c r="R23" i="1"/>
  <c r="V23" i="1" s="1"/>
  <c r="R30" i="1"/>
  <c r="R34" i="1" l="1"/>
  <c r="V30" i="1"/>
  <c r="X30" i="1" s="1"/>
  <c r="Z10" i="1"/>
  <c r="AB25" i="1"/>
  <c r="Z25" i="1"/>
  <c r="AB24" i="1"/>
  <c r="V20" i="1"/>
  <c r="AB20" i="1" s="1"/>
  <c r="V13" i="1"/>
  <c r="AB13" i="1" s="1"/>
  <c r="Z24" i="1"/>
  <c r="V17" i="1"/>
  <c r="AB17" i="1" s="1"/>
  <c r="V16" i="1"/>
  <c r="AB16" i="1" s="1"/>
  <c r="V19" i="1"/>
  <c r="Z19" i="1" s="1"/>
  <c r="V14" i="1"/>
  <c r="X14" i="1" s="1"/>
  <c r="R60" i="1"/>
  <c r="AB11" i="1"/>
  <c r="Z11" i="1"/>
  <c r="X11" i="1"/>
  <c r="X15" i="1"/>
  <c r="Z15" i="1"/>
  <c r="X12" i="1"/>
  <c r="Z12" i="1"/>
  <c r="AB12" i="1"/>
  <c r="AB21" i="1"/>
  <c r="X21" i="1"/>
  <c r="Z21" i="1"/>
  <c r="Z22" i="1"/>
  <c r="X22" i="1"/>
  <c r="AB22" i="1"/>
  <c r="X18" i="1"/>
  <c r="Z18" i="1"/>
  <c r="AB18" i="1"/>
  <c r="AB15" i="1"/>
  <c r="X10" i="1"/>
  <c r="AB10" i="1"/>
  <c r="Z49" i="1"/>
  <c r="AB49" i="1"/>
  <c r="X49" i="1"/>
  <c r="X48" i="1"/>
  <c r="AB48" i="1"/>
  <c r="Z48" i="1"/>
  <c r="AB59" i="1"/>
  <c r="Z59" i="1"/>
  <c r="X59" i="1"/>
  <c r="AB30" i="1" l="1"/>
  <c r="Z30" i="1"/>
  <c r="V34" i="1"/>
  <c r="AB34" i="1" s="1"/>
  <c r="Z20" i="1"/>
  <c r="AB14" i="1"/>
  <c r="Z13" i="1"/>
  <c r="Z14" i="1"/>
  <c r="X20" i="1"/>
  <c r="AB19" i="1"/>
  <c r="X16" i="1"/>
  <c r="X19" i="1"/>
  <c r="X17" i="1"/>
  <c r="Z17" i="1"/>
  <c r="X13" i="1"/>
  <c r="Z16" i="1"/>
  <c r="V60" i="1"/>
  <c r="Z60" i="1" s="1"/>
  <c r="Z23" i="1"/>
  <c r="X23" i="1"/>
  <c r="AB23" i="1"/>
  <c r="X34" i="1" l="1"/>
  <c r="Z34" i="1"/>
  <c r="AB60" i="1"/>
  <c r="X60" i="1"/>
</calcChain>
</file>

<file path=xl/sharedStrings.xml><?xml version="1.0" encoding="utf-8"?>
<sst xmlns="http://schemas.openxmlformats.org/spreadsheetml/2006/main" count="543" uniqueCount="158">
  <si>
    <t>PODER JUDICIÁRIO</t>
  </si>
  <si>
    <t>ÓRGÃO:</t>
  </si>
  <si>
    <t>UNIDADE:</t>
  </si>
  <si>
    <t>090059 - TRIBUNAL REGIONAL FEDERAL DA 6A. REGIAO</t>
  </si>
  <si>
    <t>Data de referência: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</si>
  <si>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</si>
  <si>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</si>
  <si>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</si>
  <si>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</si>
  <si>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</si>
  <si>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</si>
  <si>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</si>
  <si>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Unidade Orçamentária</t>
  </si>
  <si>
    <t>Esfera Orçamentária</t>
  </si>
  <si>
    <t>Acréscimos</t>
  </si>
  <si>
    <t>Decréscimos</t>
  </si>
  <si>
    <t>%</t>
  </si>
  <si>
    <t>Código</t>
  </si>
  <si>
    <t>Descrição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</si>
  <si>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</si>
  <si>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</si>
  <si>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</si>
  <si>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</si>
  <si>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</si>
  <si>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</si>
  <si>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</si>
  <si>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</si>
  <si>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</si>
  <si>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I/H</t>
  </si>
  <si>
    <t>J</t>
  </si>
  <si>
    <t>J/H</t>
  </si>
  <si>
    <t>K</t>
  </si>
  <si>
    <t>K/H</t>
  </si>
  <si>
    <t>12107</t>
  </si>
  <si>
    <t>TRIBUNAL REGIONAL FEDERAL DA 6A. REGIAO</t>
  </si>
  <si>
    <t>02</t>
  </si>
  <si>
    <t>061</t>
  </si>
  <si>
    <t>0033</t>
  </si>
  <si>
    <t>PROGRAMA DE GESTAO E MANUTENCAO DO PODER JUDICIARIO</t>
  </si>
  <si>
    <t>4257</t>
  </si>
  <si>
    <t>JULGAMENTO DE CAUSAS NA JUSTICA FEDERAL</t>
  </si>
  <si>
    <t>RECURSOS LIVRES DA UNIAO</t>
  </si>
  <si>
    <t>SERV.AFETOS AS ATIVID.ESPECIFICAS DA JUSTICA</t>
  </si>
  <si>
    <t>122</t>
  </si>
  <si>
    <t>20TP</t>
  </si>
  <si>
    <t>ATIVOS CIVIS DA UNIAO</t>
  </si>
  <si>
    <t>216H</t>
  </si>
  <si>
    <t>331</t>
  </si>
  <si>
    <t>2004</t>
  </si>
  <si>
    <t>212B</t>
  </si>
  <si>
    <t>846</t>
  </si>
  <si>
    <t>09HB</t>
  </si>
  <si>
    <t>09</t>
  </si>
  <si>
    <t>TOTAIS</t>
  </si>
  <si>
    <t>1000</t>
  </si>
  <si>
    <t>28</t>
  </si>
  <si>
    <t>131</t>
  </si>
  <si>
    <t>219I</t>
  </si>
  <si>
    <t>PUBLICIDADE INSTITUCIONAL E DE UTILIDADE PUBLICA</t>
  </si>
  <si>
    <t>0909</t>
  </si>
  <si>
    <t>OPERACOES ESPECIAIS: OUTROS ENCARGOS ESPECIAIS</t>
  </si>
  <si>
    <t>00S6</t>
  </si>
  <si>
    <t>272</t>
  </si>
  <si>
    <t>0181</t>
  </si>
  <si>
    <t>APOSENTADORIAS E PENSOES CIVIS DA UNIAO</t>
  </si>
  <si>
    <t>1056</t>
  </si>
  <si>
    <t>BENEFICIOS DO RPPS DA UNIAO</t>
  </si>
  <si>
    <t>1027</t>
  </si>
  <si>
    <t>BENEFICIO ESPECIAL - LEI N. 12.618, DE 2012</t>
  </si>
  <si>
    <t>Função e Subfunção</t>
  </si>
  <si>
    <t>Programática (Programa, Ação e Subtítulo)</t>
  </si>
  <si>
    <t>Programa</t>
  </si>
  <si>
    <t>Ação e Subtítulo</t>
  </si>
  <si>
    <t>Fonte</t>
  </si>
  <si>
    <t>GND</t>
  </si>
  <si>
    <t>Execução</t>
  </si>
  <si>
    <t>Provisão</t>
  </si>
  <si>
    <t>Destaque</t>
  </si>
  <si>
    <t>Empenhado</t>
  </si>
  <si>
    <t>Liquidado</t>
  </si>
  <si>
    <t>Pago</t>
  </si>
  <si>
    <t>RESOLUÇÃO 102 CNJ - ANEXO II - DOTAÇÃO E EXECUÇÃO ORÇAMENTÁRIA</t>
  </si>
  <si>
    <t>BENEFICIO ESPECIAL - LEI N. 12.618, D - NA 6. REGIAO DA JUST</t>
  </si>
  <si>
    <t>APOSENTADORIAS E PENSOES CIVIS DA UNI - NA 6. REGIAO DA JUST</t>
  </si>
  <si>
    <t>CONTRIBUICAO DA UNIAO, DE SUAS AUTARQ - NA 6. REGIAO DA JUST</t>
  </si>
  <si>
    <t>ASSISTENCIA MEDICA E ODONTOLOGICA AOS - NA 6. REGIAO DA JUST</t>
  </si>
  <si>
    <t>ATIVOS CIVIS DA UNIAO                 - NA 6. REGIAO DA JUST</t>
  </si>
  <si>
    <t>BENEFICIOS OBRIGATORIOS AOS SERVIDORE - NA 6. REGIAO DA JUST</t>
  </si>
  <si>
    <t>AJUDA DE CUSTO PARA MORADIA OU AUXILI - NA 6. REGIAO DA JUST</t>
  </si>
  <si>
    <t>PUBLICIDADE INSTITUCIONAL E DE UTILID - NA 6. REGIAO DA JUST</t>
  </si>
  <si>
    <t>JULGAMENTO DE CAUSAS NA JUSTICA FEDER - NA 6. REGIAO DA JUST</t>
  </si>
  <si>
    <t>Obs.:</t>
  </si>
  <si>
    <t>1. Movimentação líquida de créditos = Provisão/Destaque recebidos - Provisão/Destaque concedidos</t>
  </si>
  <si>
    <t>2. Nas colunas relativas à execução, não incluir as despesas referentes aos restos a pagar do ano anterior.</t>
  </si>
  <si>
    <t>CONTRIBUICAO DA UNIAO, DE SUAS AUTARQUIAS E FUNDACOES PARA O</t>
  </si>
  <si>
    <t>ASSISTENCIA MEDICA E ODONTOLOGICA AOS SERVIDORES CIVIS, EMPR</t>
  </si>
  <si>
    <t>BENEFICIOS OBRIGATORIOS AOS SERVIDORES CIVIS, EMPREGADOS, MI</t>
  </si>
  <si>
    <t>AJUDA DE CUSTO PARA MORADIA OU AUXILIO-MORADIA A AGENTES PUB</t>
  </si>
  <si>
    <t>11101</t>
  </si>
  <si>
    <t>SUPERIOR TRIBUNAL DE JUSTICA</t>
  </si>
  <si>
    <t>128</t>
  </si>
  <si>
    <t>20G2</t>
  </si>
  <si>
    <t>0001</t>
  </si>
  <si>
    <t>FORMACAO E APERFEICOAMENTO DE MAGISTRADOS</t>
  </si>
  <si>
    <t>FORMACAO E APERFEICOAMENTO DE MAGISTR - NACIONAL</t>
  </si>
  <si>
    <t>12101</t>
  </si>
  <si>
    <t>JUSTICA FEDERAL DE PRIMEIRO GRAU</t>
  </si>
  <si>
    <t>JULGAMENTO DE CAUSAS NA JUSTICA FEDER - NACIONAL</t>
  </si>
  <si>
    <t>6044</t>
  </si>
  <si>
    <t>219Z</t>
  </si>
  <si>
    <t>CONSERVACAO E RECUPERACAO DE ATIVOS DE INFRAESTRUTURA DA UNI</t>
  </si>
  <si>
    <t>CONSERVACAO E RECUPERACAO DE ATIVOS D - NA 6. REGIAO DA JUST</t>
  </si>
  <si>
    <t>33904</t>
  </si>
  <si>
    <t>FUNDO DO REGIME GERAL DA PREVIDENCIA SOCIAL</t>
  </si>
  <si>
    <t>0901</t>
  </si>
  <si>
    <t>0005</t>
  </si>
  <si>
    <t>OPERACOES ESPECIAIS: CUMPRIMENTO DE SENTENCAS JUDICIAIS</t>
  </si>
  <si>
    <t>SENTENCAS JUDICIAIS TRANSITADAS EM JULGADO (PRECATORIOS)</t>
  </si>
  <si>
    <t>71103</t>
  </si>
  <si>
    <t>ENCARGOS FINANC.DA UNIAO-SENTENCAS JUDICIAIS</t>
  </si>
  <si>
    <t>TRIBUNAL REGIONAL FEDERAL DA 6ª REGIÃO</t>
  </si>
  <si>
    <t>090060 - PRECATÓRIOS E REQUISIÇÕES DE PEQUENO VALOR (RPV's)</t>
  </si>
  <si>
    <t>SENTENCAS JUDICIAIS TRANSITADAS EM JU - NACIONAL</t>
  </si>
  <si>
    <t>1001</t>
  </si>
  <si>
    <t>RECURSOS LIVRES DA SEGURIDADE SOCIAL</t>
  </si>
  <si>
    <t>ASSISTENCIA MEDICA E ODONTOLOGICA AOS - NACIONAL</t>
  </si>
  <si>
    <t>0625</t>
  </si>
  <si>
    <t>SENTENCAS JUDICIAIS TRANSITADAS EM JULGADO DE PEQUENO VALOR</t>
  </si>
  <si>
    <t>40901</t>
  </si>
  <si>
    <t>FUNDO DE AMPARO AO TRABALHADOR - FAT</t>
  </si>
  <si>
    <t>1049</t>
  </si>
  <si>
    <t>REC.PROP.UO PARA APLIC. EM SEGURIDADE SOCIAL</t>
  </si>
  <si>
    <t>55901</t>
  </si>
  <si>
    <t>FUNDO NACIONAL DE ASSISTENCIA SOCIAL</t>
  </si>
  <si>
    <t>14114</t>
  </si>
  <si>
    <t>TRIBUNAL REGIONAL ELEITORAL DO PARA</t>
  </si>
  <si>
    <t>20GP</t>
  </si>
  <si>
    <t>0015</t>
  </si>
  <si>
    <t>JULGAMENTO DE CAUSAS E GESTAO ADMINISTRATIVA NA JUSTICA ELEI</t>
  </si>
  <si>
    <t>JULGAMENTO DE CAUSAS E GESTAO ADMINIS - NO ESTADO DO PARA</t>
  </si>
  <si>
    <t>14119</t>
  </si>
  <si>
    <t>TRIBUNAL REGIONAL ELEITORAL DO RIO DE JANEIRO</t>
  </si>
  <si>
    <t>JULGAMENTO DE CAUSAS E GESTAO ADMINIS - NO ESTADO DO RIO DE</t>
  </si>
  <si>
    <t>00G5</t>
  </si>
  <si>
    <t>CONTRIBUICAO DA UNIAO, DE SUAS AUTARQ - NACIONAL</t>
  </si>
  <si>
    <t>12102</t>
  </si>
  <si>
    <t>TRIBUNAL REGIONAL FEDERAL DA 1A. REGIAO</t>
  </si>
  <si>
    <t>6012</t>
  </si>
  <si>
    <t>JULGAMENTO DE CAUSAS NA JUSTICA FEDER - NA 1. REGIAO DA JUST</t>
  </si>
  <si>
    <t>14101</t>
  </si>
  <si>
    <t>TRIBUNAL SUPERIOR ELEITORAL</t>
  </si>
  <si>
    <t>4269</t>
  </si>
  <si>
    <t>PLEITOS ELEITORAIS</t>
  </si>
  <si>
    <t>PLEITOS ELEITORAIS                    - NACIONAL</t>
  </si>
  <si>
    <t>BENEFICIOS OBRIGATORIOS AOS SERVIDORE - NACIONAL</t>
  </si>
  <si>
    <t>6500</t>
  </si>
  <si>
    <t>JULGAMENTO DE CAUSAS NA JUSTICA FEDER - NACIONAL (CREDITO EX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</si>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</sst>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4" x14ac:knownFonts="1">
    <font>
      <sz val="10"/>
      <color rgb="FF00000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8"/>
      <name val="Tahoma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5" fillId="0" borderId="0" applyBorder="0" applyProtection="0"/>
    <xf numFmtId="164" fontId="5" fillId="0" borderId="0" applyBorder="0" applyProtection="0"/>
    <xf numFmtId="0" fontId="8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2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7" fontId="2" fillId="0" borderId="0" xfId="2" applyNumberFormat="1" applyFont="1" applyAlignment="1">
      <alignment horizontal="left"/>
    </xf>
    <xf numFmtId="0" fontId="3" fillId="3" borderId="0" xfId="0" applyFont="1" applyFill="1" applyAlignment="1">
      <alignment vertical="top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top"/>
    </xf>
    <xf numFmtId="0" fontId="2" fillId="0" borderId="0" xfId="2" applyNumberFormat="1" applyFont="1" applyAlignment="1">
      <alignment horizontal="center"/>
    </xf>
    <xf numFmtId="0" fontId="1" fillId="3" borderId="0" xfId="0" applyFont="1" applyFill="1"/>
    <xf numFmtId="0" fontId="0" fillId="3" borderId="0" xfId="0" applyFill="1"/>
    <xf numFmtId="43" fontId="6" fillId="3" borderId="2" xfId="4" applyFont="1" applyFill="1" applyBorder="1" applyAlignment="1">
      <alignment horizontal="left" vertical="center" wrapText="1"/>
    </xf>
    <xf numFmtId="43" fontId="7" fillId="3" borderId="2" xfId="0" applyNumberFormat="1" applyFont="1" applyFill="1" applyBorder="1"/>
    <xf numFmtId="0" fontId="13" fillId="2" borderId="2" xfId="2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3" fontId="7" fillId="3" borderId="2" xfId="4" applyFont="1" applyFill="1" applyBorder="1" applyAlignment="1">
      <alignment horizontal="right"/>
    </xf>
    <xf numFmtId="43" fontId="6" fillId="3" borderId="2" xfId="4" applyFont="1" applyFill="1" applyBorder="1" applyAlignment="1">
      <alignment horizontal="right" vertical="center"/>
    </xf>
    <xf numFmtId="43" fontId="10" fillId="4" borderId="2" xfId="4" applyFont="1" applyFill="1" applyBorder="1" applyAlignment="1">
      <alignment horizontal="right" vertical="center"/>
    </xf>
    <xf numFmtId="43" fontId="13" fillId="3" borderId="2" xfId="4" applyFont="1" applyFill="1" applyBorder="1" applyAlignment="1">
      <alignment horizontal="right" vertical="center"/>
    </xf>
    <xf numFmtId="43" fontId="7" fillId="3" borderId="2" xfId="4" applyFont="1" applyFill="1" applyBorder="1"/>
    <xf numFmtId="10" fontId="6" fillId="3" borderId="2" xfId="1" applyNumberFormat="1" applyFont="1" applyFill="1" applyBorder="1" applyAlignment="1" applyProtection="1">
      <alignment horizontal="center" vertical="center"/>
    </xf>
    <xf numFmtId="10" fontId="13" fillId="3" borderId="2" xfId="1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3" fontId="10" fillId="3" borderId="2" xfId="4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2" fillId="0" borderId="0" xfId="2" applyNumberFormat="1" applyFont="1" applyAlignment="1">
      <alignment horizontal="left"/>
    </xf>
    <xf numFmtId="17" fontId="2" fillId="0" borderId="0" xfId="2" applyNumberFormat="1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Normal" xfId="0" builtinId="0"/>
    <cellStyle name="Normal 2" xfId="3" xr:uid="{00000000-0005-0000-0000-000001000000}"/>
    <cellStyle name="Porcentagem" xfId="1" builtinId="5"/>
    <cellStyle name="Texto Explicativo" xfId="2" builtinId="53" customBuiltin="1"/>
    <cellStyle name="Vírgula" xfId="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L63"/>
  <sheetViews>
    <sheetView showGridLines="0" tabSelected="1" topLeftCell="A25" zoomScale="70" zoomScaleNormal="70" zoomScalePageLayoutView="85" workbookViewId="0">
      <selection activeCell="R56" sqref="R56:R58"/>
    </sheetView>
  </sheetViews>
  <sheetFormatPr defaultRowHeight="12.75" x14ac:dyDescent="0.2"/>
  <cols>
    <col min="1" max="1" width="7.42578125" style="10" customWidth="1"/>
    <col min="2" max="2" width="37" style="1" customWidth="1"/>
    <col min="3" max="3" width="4.7109375" style="10" customWidth="1"/>
    <col min="4" max="4" width="5.42578125" style="10" customWidth="1"/>
    <col min="5" max="7" width="4.7109375" style="10" customWidth="1"/>
    <col min="8" max="8" width="20.85546875" style="1" customWidth="1"/>
    <col min="9" max="9" width="20" style="1" customWidth="1"/>
    <col min="10" max="10" width="24.7109375" style="1" customWidth="1"/>
    <col min="11" max="11" width="11.28515625" style="10" customWidth="1"/>
    <col min="12" max="12" width="8" style="10" customWidth="1"/>
    <col min="13" max="13" width="26" style="1" bestFit="1" customWidth="1"/>
    <col min="14" max="14" width="5.7109375" style="10" customWidth="1"/>
    <col min="15" max="15" width="15.42578125" style="1" bestFit="1" customWidth="1"/>
    <col min="16" max="17" width="10.28515625" style="1" customWidth="1"/>
    <col min="18" max="18" width="14.85546875" style="1" bestFit="1" customWidth="1"/>
    <col min="19" max="19" width="12.28515625" style="1" customWidth="1"/>
    <col min="20" max="20" width="16.5703125" style="1" bestFit="1" customWidth="1"/>
    <col min="21" max="21" width="11.28515625" style="1" bestFit="1" customWidth="1"/>
    <col min="22" max="23" width="16.5703125" style="1" bestFit="1" customWidth="1"/>
    <col min="24" max="24" width="8.5703125" style="10" bestFit="1" customWidth="1"/>
    <col min="25" max="25" width="16" style="1" bestFit="1" customWidth="1"/>
    <col min="26" max="26" width="8.5703125" style="10" bestFit="1" customWidth="1"/>
    <col min="27" max="27" width="16" style="1" bestFit="1" customWidth="1"/>
    <col min="28" max="28" width="8.5703125" style="10" bestFit="1" customWidth="1"/>
    <col min="29" max="1026" width="8.85546875" style="1" customWidth="1"/>
  </cols>
  <sheetData>
    <row r="1" spans="1:1026" ht="11.25" customHeight="1" x14ac:dyDescent="0.2">
      <c r="B1" s="2" t="s">
        <v>0</v>
      </c>
      <c r="C1" s="3"/>
      <c r="D1" s="4"/>
      <c r="E1" s="4"/>
      <c r="F1" s="4"/>
      <c r="G1" s="4"/>
      <c r="H1" s="5"/>
      <c r="I1" s="5"/>
      <c r="J1" s="5"/>
      <c r="K1" s="4"/>
      <c r="L1" s="4"/>
      <c r="M1" s="5"/>
      <c r="N1" s="4"/>
      <c r="O1" s="5"/>
      <c r="P1" s="5"/>
      <c r="Q1" s="5"/>
      <c r="R1" s="5"/>
      <c r="S1" s="5"/>
      <c r="T1" s="5"/>
      <c r="U1" s="5"/>
      <c r="V1" s="5"/>
      <c r="W1" s="5"/>
      <c r="X1" s="4"/>
      <c r="Y1" s="5"/>
      <c r="Z1" s="4"/>
      <c r="AA1" s="5"/>
    </row>
    <row r="2" spans="1:1026" ht="11.25" customHeight="1" x14ac:dyDescent="0.2">
      <c r="B2" s="2" t="s">
        <v>1</v>
      </c>
      <c r="C2" s="42" t="s">
        <v>120</v>
      </c>
      <c r="D2" s="42"/>
      <c r="E2" s="42"/>
      <c r="F2" s="42"/>
      <c r="G2" s="42"/>
      <c r="H2" s="42"/>
      <c r="I2" s="42"/>
      <c r="J2" s="42"/>
      <c r="K2" s="4"/>
      <c r="L2" s="4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4"/>
      <c r="Y2" s="5"/>
      <c r="Z2" s="4"/>
      <c r="AA2" s="5"/>
    </row>
    <row r="3" spans="1:1026" ht="11.45" customHeight="1" x14ac:dyDescent="0.2">
      <c r="B3" s="2" t="s">
        <v>2</v>
      </c>
      <c r="C3" s="42" t="s">
        <v>3</v>
      </c>
      <c r="D3" s="42"/>
      <c r="E3" s="42"/>
      <c r="F3" s="42"/>
      <c r="G3" s="42"/>
      <c r="H3" s="42"/>
      <c r="I3" s="42"/>
      <c r="J3" s="42"/>
      <c r="K3" s="42"/>
      <c r="L3" s="42"/>
      <c r="M3" s="5"/>
      <c r="N3" s="4"/>
      <c r="O3" s="5"/>
      <c r="P3" s="5"/>
      <c r="Q3" s="5"/>
      <c r="R3" s="5"/>
      <c r="S3" s="5"/>
      <c r="T3" s="5"/>
      <c r="U3" s="5"/>
      <c r="V3" s="5"/>
      <c r="W3" s="5"/>
      <c r="X3" s="4"/>
      <c r="Y3" s="5"/>
      <c r="Z3" s="4"/>
      <c r="AA3" s="5"/>
    </row>
    <row r="4" spans="1:1026" ht="11.45" customHeight="1" x14ac:dyDescent="0.2">
      <c r="B4" s="2" t="s">
        <v>4</v>
      </c>
      <c r="C4" s="43">
        <v>45536</v>
      </c>
      <c r="D4" s="43"/>
      <c r="E4" s="43"/>
      <c r="F4" s="43"/>
      <c r="G4" s="43"/>
      <c r="H4" s="43"/>
      <c r="I4" s="43"/>
      <c r="J4" s="43"/>
      <c r="K4" s="4"/>
      <c r="L4" s="4"/>
      <c r="M4" s="5"/>
      <c r="N4" s="4"/>
      <c r="O4" s="5"/>
      <c r="P4" s="5"/>
      <c r="Q4" s="5"/>
      <c r="R4" s="5"/>
      <c r="S4" s="5"/>
      <c r="T4" s="5"/>
      <c r="U4" s="5"/>
      <c r="V4" s="5"/>
      <c r="W4" s="5"/>
      <c r="X4" s="4"/>
      <c r="Y4" s="5"/>
      <c r="Z4" s="4"/>
      <c r="AA4" s="5"/>
    </row>
    <row r="5" spans="1:1026" ht="11.25" customHeight="1" x14ac:dyDescent="0.2">
      <c r="A5" s="13"/>
      <c r="B5" s="6"/>
      <c r="C5" s="4"/>
      <c r="D5" s="4"/>
      <c r="E5" s="4"/>
      <c r="F5" s="4"/>
      <c r="G5" s="4"/>
      <c r="H5" s="5"/>
      <c r="I5" s="5"/>
      <c r="J5" s="5"/>
      <c r="K5" s="4"/>
      <c r="L5" s="4"/>
      <c r="M5" s="5"/>
      <c r="N5" s="4"/>
      <c r="O5" s="5"/>
      <c r="P5" s="5"/>
      <c r="Q5" s="5"/>
      <c r="R5" s="5"/>
      <c r="S5" s="5"/>
      <c r="T5" s="7"/>
      <c r="U5" s="7"/>
      <c r="V5" s="7"/>
      <c r="W5" s="7"/>
      <c r="X5" s="12"/>
      <c r="Y5" s="7"/>
      <c r="Z5" s="12"/>
      <c r="AA5" s="7"/>
    </row>
    <row r="6" spans="1:1026" x14ac:dyDescent="0.2">
      <c r="A6" s="44" t="s">
        <v>81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1026" ht="22.5" customHeight="1" x14ac:dyDescent="0.2">
      <c r="A7" s="45" t="s">
        <v>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 t="s">
        <v>6</v>
      </c>
      <c r="P7" s="46" t="s">
        <v>7</v>
      </c>
      <c r="Q7" s="46"/>
      <c r="R7" s="46" t="s">
        <v>8</v>
      </c>
      <c r="S7" s="46" t="s">
        <v>9</v>
      </c>
      <c r="T7" s="47" t="s">
        <v>10</v>
      </c>
      <c r="U7" s="47"/>
      <c r="V7" s="46" t="s">
        <v>11</v>
      </c>
      <c r="W7" s="48" t="s">
        <v>75</v>
      </c>
      <c r="X7" s="48"/>
      <c r="Y7" s="48"/>
      <c r="Z7" s="48"/>
      <c r="AA7" s="48"/>
      <c r="AB7" s="48"/>
    </row>
    <row r="8" spans="1:1026" ht="42" customHeight="1" x14ac:dyDescent="0.2">
      <c r="A8" s="48" t="s">
        <v>12</v>
      </c>
      <c r="B8" s="48"/>
      <c r="C8" s="33" t="s">
        <v>69</v>
      </c>
      <c r="D8" s="34"/>
      <c r="E8" s="33" t="s">
        <v>70</v>
      </c>
      <c r="F8" s="37"/>
      <c r="G8" s="34"/>
      <c r="H8" s="39" t="s">
        <v>18</v>
      </c>
      <c r="I8" s="40"/>
      <c r="J8" s="41"/>
      <c r="K8" s="48" t="s">
        <v>13</v>
      </c>
      <c r="L8" s="48" t="s">
        <v>73</v>
      </c>
      <c r="M8" s="48"/>
      <c r="N8" s="48" t="s">
        <v>74</v>
      </c>
      <c r="O8" s="46"/>
      <c r="P8" s="18" t="s">
        <v>14</v>
      </c>
      <c r="Q8" s="18" t="s">
        <v>15</v>
      </c>
      <c r="R8" s="46"/>
      <c r="S8" s="46"/>
      <c r="T8" s="19" t="s">
        <v>76</v>
      </c>
      <c r="U8" s="19" t="s">
        <v>77</v>
      </c>
      <c r="V8" s="46"/>
      <c r="W8" s="19" t="s">
        <v>78</v>
      </c>
      <c r="X8" s="19" t="s">
        <v>16</v>
      </c>
      <c r="Y8" s="19" t="s">
        <v>79</v>
      </c>
      <c r="Z8" s="19" t="s">
        <v>16</v>
      </c>
      <c r="AA8" s="19" t="s">
        <v>80</v>
      </c>
      <c r="AB8" s="19" t="s">
        <v>16</v>
      </c>
    </row>
    <row r="9" spans="1:1026" x14ac:dyDescent="0.2">
      <c r="A9" s="19" t="s">
        <v>17</v>
      </c>
      <c r="B9" s="19" t="s">
        <v>18</v>
      </c>
      <c r="C9" s="35"/>
      <c r="D9" s="36"/>
      <c r="E9" s="35"/>
      <c r="F9" s="38"/>
      <c r="G9" s="36"/>
      <c r="H9" s="20" t="s">
        <v>71</v>
      </c>
      <c r="I9" s="39" t="s">
        <v>72</v>
      </c>
      <c r="J9" s="41"/>
      <c r="K9" s="48"/>
      <c r="L9" s="19" t="s">
        <v>17</v>
      </c>
      <c r="M9" s="19" t="s">
        <v>18</v>
      </c>
      <c r="N9" s="48"/>
      <c r="O9" s="18" t="s">
        <v>19</v>
      </c>
      <c r="P9" s="18" t="s">
        <v>20</v>
      </c>
      <c r="Q9" s="18" t="s">
        <v>21</v>
      </c>
      <c r="R9" s="18" t="s">
        <v>22</v>
      </c>
      <c r="S9" s="18" t="s">
        <v>23</v>
      </c>
      <c r="T9" s="19" t="s">
        <v>24</v>
      </c>
      <c r="U9" s="19" t="s">
        <v>25</v>
      </c>
      <c r="V9" s="18" t="s">
        <v>26</v>
      </c>
      <c r="W9" s="19" t="s">
        <v>27</v>
      </c>
      <c r="X9" s="19" t="s">
        <v>28</v>
      </c>
      <c r="Y9" s="19" t="s">
        <v>29</v>
      </c>
      <c r="Z9" s="19" t="s">
        <v>30</v>
      </c>
      <c r="AA9" s="19" t="s">
        <v>31</v>
      </c>
      <c r="AB9" s="19" t="s">
        <v>32</v>
      </c>
    </row>
    <row r="10" spans="1:1026" ht="33.75" x14ac:dyDescent="0.2">
      <c r="A10" s="9" t="s">
        <v>98</v>
      </c>
      <c r="B10" s="8" t="s">
        <v>99</v>
      </c>
      <c r="C10" s="9" t="s">
        <v>35</v>
      </c>
      <c r="D10" s="9" t="s">
        <v>100</v>
      </c>
      <c r="E10" s="9" t="s">
        <v>37</v>
      </c>
      <c r="F10" s="9" t="s">
        <v>101</v>
      </c>
      <c r="G10" s="9" t="s">
        <v>102</v>
      </c>
      <c r="H10" s="8" t="s">
        <v>38</v>
      </c>
      <c r="I10" s="8" t="s">
        <v>103</v>
      </c>
      <c r="J10" s="11" t="s">
        <v>104</v>
      </c>
      <c r="K10" s="9">
        <v>1</v>
      </c>
      <c r="L10" s="9" t="s">
        <v>54</v>
      </c>
      <c r="M10" s="8" t="s">
        <v>41</v>
      </c>
      <c r="N10" s="9">
        <v>3</v>
      </c>
      <c r="O10" s="24"/>
      <c r="P10" s="24"/>
      <c r="Q10" s="24"/>
      <c r="R10" s="24">
        <f t="shared" ref="R10:R19" si="0">O10+P10+Q10</f>
        <v>0</v>
      </c>
      <c r="S10" s="24"/>
      <c r="T10" s="24">
        <v>1144</v>
      </c>
      <c r="U10" s="24">
        <v>2288</v>
      </c>
      <c r="V10" s="25">
        <f>R10+S10+T10+U10</f>
        <v>3432</v>
      </c>
      <c r="W10" s="24">
        <v>3432</v>
      </c>
      <c r="X10" s="28">
        <f t="shared" ref="X10:X19" si="1">W10/V10</f>
        <v>1</v>
      </c>
      <c r="Y10" s="24">
        <v>3432</v>
      </c>
      <c r="Z10" s="28">
        <f t="shared" ref="Z10:Z19" si="2">Y10/V10</f>
        <v>1</v>
      </c>
      <c r="AA10" s="24">
        <v>3432</v>
      </c>
      <c r="AB10" s="28">
        <f t="shared" ref="AB10:AB19" si="3">AA10/V10</f>
        <v>1</v>
      </c>
    </row>
    <row r="11" spans="1:1026" ht="33.75" x14ac:dyDescent="0.2">
      <c r="A11" s="9" t="s">
        <v>105</v>
      </c>
      <c r="B11" s="8" t="s">
        <v>106</v>
      </c>
      <c r="C11" s="9" t="s">
        <v>35</v>
      </c>
      <c r="D11" s="9" t="s">
        <v>47</v>
      </c>
      <c r="E11" s="9" t="s">
        <v>37</v>
      </c>
      <c r="F11" s="9" t="s">
        <v>48</v>
      </c>
      <c r="G11" s="9" t="s">
        <v>102</v>
      </c>
      <c r="H11" s="8" t="s">
        <v>38</v>
      </c>
      <c r="I11" s="8" t="s">
        <v>95</v>
      </c>
      <c r="J11" s="11" t="s">
        <v>125</v>
      </c>
      <c r="K11" s="9">
        <v>1</v>
      </c>
      <c r="L11" s="9" t="s">
        <v>54</v>
      </c>
      <c r="M11" s="8" t="s">
        <v>41</v>
      </c>
      <c r="N11" s="9">
        <v>3</v>
      </c>
      <c r="O11" s="24"/>
      <c r="P11" s="24"/>
      <c r="Q11" s="24"/>
      <c r="R11" s="24">
        <f t="shared" si="0"/>
        <v>0</v>
      </c>
      <c r="S11" s="24"/>
      <c r="T11" s="24">
        <v>62477.99</v>
      </c>
      <c r="U11" s="24">
        <v>0</v>
      </c>
      <c r="V11" s="25">
        <f t="shared" ref="V11:V29" si="4">R11+S11+T11+U11</f>
        <v>62477.99</v>
      </c>
      <c r="W11" s="24">
        <v>62477.99</v>
      </c>
      <c r="X11" s="28">
        <f t="shared" si="1"/>
        <v>1</v>
      </c>
      <c r="Y11" s="24">
        <v>62477.99</v>
      </c>
      <c r="Z11" s="28">
        <f t="shared" si="2"/>
        <v>1</v>
      </c>
      <c r="AA11" s="24">
        <v>41448.879999999997</v>
      </c>
      <c r="AB11" s="28">
        <f t="shared" si="3"/>
        <v>0.66341570847589681</v>
      </c>
    </row>
    <row r="12" spans="1:1026" ht="45" x14ac:dyDescent="0.2">
      <c r="A12" s="9" t="s">
        <v>105</v>
      </c>
      <c r="B12" s="8" t="s">
        <v>106</v>
      </c>
      <c r="C12" s="9" t="s">
        <v>35</v>
      </c>
      <c r="D12" s="9" t="s">
        <v>47</v>
      </c>
      <c r="E12" s="9" t="s">
        <v>37</v>
      </c>
      <c r="F12" s="9" t="s">
        <v>49</v>
      </c>
      <c r="G12" s="9" t="s">
        <v>102</v>
      </c>
      <c r="H12" s="8" t="s">
        <v>38</v>
      </c>
      <c r="I12" s="8" t="s">
        <v>96</v>
      </c>
      <c r="J12" s="11" t="s">
        <v>154</v>
      </c>
      <c r="K12" s="9">
        <v>1</v>
      </c>
      <c r="L12" s="9" t="s">
        <v>54</v>
      </c>
      <c r="M12" s="8" t="s">
        <v>41</v>
      </c>
      <c r="N12" s="9">
        <v>3</v>
      </c>
      <c r="O12" s="24"/>
      <c r="P12" s="24"/>
      <c r="Q12" s="24"/>
      <c r="R12" s="24">
        <f t="shared" si="0"/>
        <v>0</v>
      </c>
      <c r="S12" s="24"/>
      <c r="T12" s="24">
        <v>0</v>
      </c>
      <c r="U12" s="24">
        <v>0</v>
      </c>
      <c r="V12" s="25">
        <f t="shared" si="4"/>
        <v>0</v>
      </c>
      <c r="W12" s="24">
        <v>0</v>
      </c>
      <c r="X12" s="28" t="e">
        <f t="shared" si="1"/>
        <v>#DIV/0!</v>
      </c>
      <c r="Y12" s="24">
        <v>0</v>
      </c>
      <c r="Z12" s="28" t="e">
        <f t="shared" si="2"/>
        <v>#DIV/0!</v>
      </c>
      <c r="AA12" s="24">
        <v>0</v>
      </c>
      <c r="AB12" s="28" t="e">
        <f t="shared" si="3"/>
        <v>#DIV/0!</v>
      </c>
    </row>
    <row r="13" spans="1:1026" ht="33.75" x14ac:dyDescent="0.2">
      <c r="A13" s="9" t="s">
        <v>105</v>
      </c>
      <c r="B13" s="8" t="s">
        <v>106</v>
      </c>
      <c r="C13" s="9" t="s">
        <v>35</v>
      </c>
      <c r="D13" s="9" t="s">
        <v>36</v>
      </c>
      <c r="E13" s="9" t="s">
        <v>37</v>
      </c>
      <c r="F13" s="9" t="s">
        <v>39</v>
      </c>
      <c r="G13" s="9" t="s">
        <v>102</v>
      </c>
      <c r="H13" s="8" t="s">
        <v>38</v>
      </c>
      <c r="I13" s="8" t="s">
        <v>40</v>
      </c>
      <c r="J13" s="11" t="s">
        <v>107</v>
      </c>
      <c r="K13" s="9">
        <v>1</v>
      </c>
      <c r="L13" s="9" t="s">
        <v>54</v>
      </c>
      <c r="M13" s="8" t="s">
        <v>41</v>
      </c>
      <c r="N13" s="9">
        <v>4</v>
      </c>
      <c r="O13" s="24"/>
      <c r="P13" s="24"/>
      <c r="Q13" s="24"/>
      <c r="R13" s="24">
        <f t="shared" si="0"/>
        <v>0</v>
      </c>
      <c r="S13" s="24"/>
      <c r="T13" s="24">
        <v>432454.69</v>
      </c>
      <c r="U13" s="24">
        <v>0</v>
      </c>
      <c r="V13" s="25">
        <f t="shared" si="4"/>
        <v>432454.69</v>
      </c>
      <c r="W13" s="24">
        <v>432454.69</v>
      </c>
      <c r="X13" s="28">
        <f t="shared" si="1"/>
        <v>1</v>
      </c>
      <c r="Y13" s="24">
        <v>133026.20000000001</v>
      </c>
      <c r="Z13" s="28">
        <f t="shared" si="2"/>
        <v>0.30760725476234285</v>
      </c>
      <c r="AA13" s="24">
        <v>133026.20000000001</v>
      </c>
      <c r="AB13" s="28">
        <f t="shared" si="3"/>
        <v>0.30760725476234285</v>
      </c>
    </row>
    <row r="14" spans="1:1026" s="15" customFormat="1" ht="33.75" x14ac:dyDescent="0.2">
      <c r="A14" s="30" t="s">
        <v>105</v>
      </c>
      <c r="B14" s="11" t="s">
        <v>106</v>
      </c>
      <c r="C14" s="30" t="s">
        <v>35</v>
      </c>
      <c r="D14" s="30" t="s">
        <v>36</v>
      </c>
      <c r="E14" s="30" t="s">
        <v>37</v>
      </c>
      <c r="F14" s="30" t="s">
        <v>39</v>
      </c>
      <c r="G14" s="30" t="s">
        <v>102</v>
      </c>
      <c r="H14" s="11" t="s">
        <v>38</v>
      </c>
      <c r="I14" s="11" t="s">
        <v>40</v>
      </c>
      <c r="J14" s="11" t="s">
        <v>107</v>
      </c>
      <c r="K14" s="30">
        <v>1</v>
      </c>
      <c r="L14" s="30" t="s">
        <v>54</v>
      </c>
      <c r="M14" s="11" t="s">
        <v>41</v>
      </c>
      <c r="N14" s="30">
        <v>3</v>
      </c>
      <c r="O14" s="24"/>
      <c r="P14" s="24"/>
      <c r="Q14" s="24"/>
      <c r="R14" s="24">
        <f t="shared" si="0"/>
        <v>0</v>
      </c>
      <c r="S14" s="24"/>
      <c r="T14" s="24">
        <v>1999477.68</v>
      </c>
      <c r="U14" s="24">
        <v>0</v>
      </c>
      <c r="V14" s="31">
        <f t="shared" si="4"/>
        <v>1999477.68</v>
      </c>
      <c r="W14" s="24">
        <v>251932.55</v>
      </c>
      <c r="X14" s="28">
        <f t="shared" si="1"/>
        <v>0.12599918094609588</v>
      </c>
      <c r="Y14" s="24">
        <v>64637.79</v>
      </c>
      <c r="Z14" s="28">
        <f t="shared" si="2"/>
        <v>3.232733760748957E-2</v>
      </c>
      <c r="AA14" s="24">
        <v>64617.31</v>
      </c>
      <c r="AB14" s="28">
        <f t="shared" si="3"/>
        <v>3.2317094932512572E-2</v>
      </c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  <c r="AAA14" s="14"/>
      <c r="AAB14" s="14"/>
      <c r="AAC14" s="14"/>
      <c r="AAD14" s="14"/>
      <c r="AAE14" s="14"/>
      <c r="AAF14" s="14"/>
      <c r="AAG14" s="14"/>
      <c r="AAH14" s="14"/>
      <c r="AAI14" s="14"/>
      <c r="AAJ14" s="14"/>
      <c r="AAK14" s="14"/>
      <c r="AAL14" s="14"/>
      <c r="AAM14" s="14"/>
      <c r="AAN14" s="14"/>
      <c r="AAO14" s="14"/>
      <c r="AAP14" s="14"/>
      <c r="AAQ14" s="14"/>
      <c r="AAR14" s="14"/>
      <c r="AAS14" s="14"/>
      <c r="AAT14" s="14"/>
      <c r="AAU14" s="14"/>
      <c r="AAV14" s="14"/>
      <c r="AAW14" s="14"/>
      <c r="AAX14" s="14"/>
      <c r="AAY14" s="14"/>
      <c r="AAZ14" s="14"/>
      <c r="ABA14" s="14"/>
      <c r="ABB14" s="14"/>
      <c r="ABC14" s="14"/>
      <c r="ABD14" s="14"/>
      <c r="ABE14" s="14"/>
      <c r="ABF14" s="14"/>
      <c r="ABG14" s="14"/>
      <c r="ABH14" s="14"/>
      <c r="ABI14" s="14"/>
      <c r="ABJ14" s="14"/>
      <c r="ABK14" s="14"/>
      <c r="ABL14" s="14"/>
      <c r="ABM14" s="14"/>
      <c r="ABN14" s="14"/>
      <c r="ABO14" s="14"/>
      <c r="ABP14" s="14"/>
      <c r="ABQ14" s="14"/>
      <c r="ABR14" s="14"/>
      <c r="ABS14" s="14"/>
      <c r="ABT14" s="14"/>
      <c r="ABU14" s="14"/>
      <c r="ABV14" s="14"/>
      <c r="ABW14" s="14"/>
      <c r="ABX14" s="14"/>
      <c r="ABY14" s="14"/>
      <c r="ABZ14" s="14"/>
      <c r="ACA14" s="14"/>
      <c r="ACB14" s="14"/>
      <c r="ACC14" s="14"/>
      <c r="ACD14" s="14"/>
      <c r="ACE14" s="14"/>
      <c r="ACF14" s="14"/>
      <c r="ACG14" s="14"/>
      <c r="ACH14" s="14"/>
      <c r="ACI14" s="14"/>
      <c r="ACJ14" s="14"/>
      <c r="ACK14" s="14"/>
      <c r="ACL14" s="14"/>
      <c r="ACM14" s="14"/>
      <c r="ACN14" s="14"/>
      <c r="ACO14" s="14"/>
      <c r="ACP14" s="14"/>
      <c r="ACQ14" s="14"/>
      <c r="ACR14" s="14"/>
      <c r="ACS14" s="14"/>
      <c r="ACT14" s="14"/>
      <c r="ACU14" s="14"/>
      <c r="ACV14" s="14"/>
      <c r="ACW14" s="14"/>
      <c r="ACX14" s="14"/>
      <c r="ACY14" s="14"/>
      <c r="ACZ14" s="14"/>
      <c r="ADA14" s="14"/>
      <c r="ADB14" s="14"/>
      <c r="ADC14" s="14"/>
      <c r="ADD14" s="14"/>
      <c r="ADE14" s="14"/>
      <c r="ADF14" s="14"/>
      <c r="ADG14" s="14"/>
      <c r="ADH14" s="14"/>
      <c r="ADI14" s="14"/>
      <c r="ADJ14" s="14"/>
      <c r="ADK14" s="14"/>
      <c r="ADL14" s="14"/>
      <c r="ADM14" s="14"/>
      <c r="ADN14" s="14"/>
      <c r="ADO14" s="14"/>
      <c r="ADP14" s="14"/>
      <c r="ADQ14" s="14"/>
      <c r="ADR14" s="14"/>
      <c r="ADS14" s="14"/>
      <c r="ADT14" s="14"/>
      <c r="ADU14" s="14"/>
      <c r="ADV14" s="14"/>
      <c r="ADW14" s="14"/>
      <c r="ADX14" s="14"/>
      <c r="ADY14" s="14"/>
      <c r="ADZ14" s="14"/>
      <c r="AEA14" s="14"/>
      <c r="AEB14" s="14"/>
      <c r="AEC14" s="14"/>
      <c r="AED14" s="14"/>
      <c r="AEE14" s="14"/>
      <c r="AEF14" s="14"/>
      <c r="AEG14" s="14"/>
      <c r="AEH14" s="14"/>
      <c r="AEI14" s="14"/>
      <c r="AEJ14" s="14"/>
      <c r="AEK14" s="14"/>
      <c r="AEL14" s="14"/>
      <c r="AEM14" s="14"/>
      <c r="AEN14" s="14"/>
      <c r="AEO14" s="14"/>
      <c r="AEP14" s="14"/>
      <c r="AEQ14" s="14"/>
      <c r="AER14" s="14"/>
      <c r="AES14" s="14"/>
      <c r="AET14" s="14"/>
      <c r="AEU14" s="14"/>
      <c r="AEV14" s="14"/>
      <c r="AEW14" s="14"/>
      <c r="AEX14" s="14"/>
      <c r="AEY14" s="14"/>
      <c r="AEZ14" s="14"/>
      <c r="AFA14" s="14"/>
      <c r="AFB14" s="14"/>
      <c r="AFC14" s="14"/>
      <c r="AFD14" s="14"/>
      <c r="AFE14" s="14"/>
      <c r="AFF14" s="14"/>
      <c r="AFG14" s="14"/>
      <c r="AFH14" s="14"/>
      <c r="AFI14" s="14"/>
      <c r="AFJ14" s="14"/>
      <c r="AFK14" s="14"/>
      <c r="AFL14" s="14"/>
      <c r="AFM14" s="14"/>
      <c r="AFN14" s="14"/>
      <c r="AFO14" s="14"/>
      <c r="AFP14" s="14"/>
      <c r="AFQ14" s="14"/>
      <c r="AFR14" s="14"/>
      <c r="AFS14" s="14"/>
      <c r="AFT14" s="14"/>
      <c r="AFU14" s="14"/>
      <c r="AFV14" s="14"/>
      <c r="AFW14" s="14"/>
      <c r="AFX14" s="14"/>
      <c r="AFY14" s="14"/>
      <c r="AFZ14" s="14"/>
      <c r="AGA14" s="14"/>
      <c r="AGB14" s="14"/>
      <c r="AGC14" s="14"/>
      <c r="AGD14" s="14"/>
      <c r="AGE14" s="14"/>
      <c r="AGF14" s="14"/>
      <c r="AGG14" s="14"/>
      <c r="AGH14" s="14"/>
      <c r="AGI14" s="14"/>
      <c r="AGJ14" s="14"/>
      <c r="AGK14" s="14"/>
      <c r="AGL14" s="14"/>
      <c r="AGM14" s="14"/>
      <c r="AGN14" s="14"/>
      <c r="AGO14" s="14"/>
      <c r="AGP14" s="14"/>
      <c r="AGQ14" s="14"/>
      <c r="AGR14" s="14"/>
      <c r="AGS14" s="14"/>
      <c r="AGT14" s="14"/>
      <c r="AGU14" s="14"/>
      <c r="AGV14" s="14"/>
      <c r="AGW14" s="14"/>
      <c r="AGX14" s="14"/>
      <c r="AGY14" s="14"/>
      <c r="AGZ14" s="14"/>
      <c r="AHA14" s="14"/>
      <c r="AHB14" s="14"/>
      <c r="AHC14" s="14"/>
      <c r="AHD14" s="14"/>
      <c r="AHE14" s="14"/>
      <c r="AHF14" s="14"/>
      <c r="AHG14" s="14"/>
      <c r="AHH14" s="14"/>
      <c r="AHI14" s="14"/>
      <c r="AHJ14" s="14"/>
      <c r="AHK14" s="14"/>
      <c r="AHL14" s="14"/>
      <c r="AHM14" s="14"/>
      <c r="AHN14" s="14"/>
      <c r="AHO14" s="14"/>
      <c r="AHP14" s="14"/>
      <c r="AHQ14" s="14"/>
      <c r="AHR14" s="14"/>
      <c r="AHS14" s="14"/>
      <c r="AHT14" s="14"/>
      <c r="AHU14" s="14"/>
      <c r="AHV14" s="14"/>
      <c r="AHW14" s="14"/>
      <c r="AHX14" s="14"/>
      <c r="AHY14" s="14"/>
      <c r="AHZ14" s="14"/>
      <c r="AIA14" s="14"/>
      <c r="AIB14" s="14"/>
      <c r="AIC14" s="14"/>
      <c r="AID14" s="14"/>
      <c r="AIE14" s="14"/>
      <c r="AIF14" s="14"/>
      <c r="AIG14" s="14"/>
      <c r="AIH14" s="14"/>
      <c r="AII14" s="14"/>
      <c r="AIJ14" s="14"/>
      <c r="AIK14" s="14"/>
      <c r="AIL14" s="14"/>
      <c r="AIM14" s="14"/>
      <c r="AIN14" s="14"/>
      <c r="AIO14" s="14"/>
      <c r="AIP14" s="14"/>
      <c r="AIQ14" s="14"/>
      <c r="AIR14" s="14"/>
      <c r="AIS14" s="14"/>
      <c r="AIT14" s="14"/>
      <c r="AIU14" s="14"/>
      <c r="AIV14" s="14"/>
      <c r="AIW14" s="14"/>
      <c r="AIX14" s="14"/>
      <c r="AIY14" s="14"/>
      <c r="AIZ14" s="14"/>
      <c r="AJA14" s="14"/>
      <c r="AJB14" s="14"/>
      <c r="AJC14" s="14"/>
      <c r="AJD14" s="14"/>
      <c r="AJE14" s="14"/>
      <c r="AJF14" s="14"/>
      <c r="AJG14" s="14"/>
      <c r="AJH14" s="14"/>
      <c r="AJI14" s="14"/>
      <c r="AJJ14" s="14"/>
      <c r="AJK14" s="14"/>
      <c r="AJL14" s="14"/>
      <c r="AJM14" s="14"/>
      <c r="AJN14" s="14"/>
      <c r="AJO14" s="14"/>
      <c r="AJP14" s="14"/>
      <c r="AJQ14" s="14"/>
      <c r="AJR14" s="14"/>
      <c r="AJS14" s="14"/>
      <c r="AJT14" s="14"/>
      <c r="AJU14" s="14"/>
      <c r="AJV14" s="14"/>
      <c r="AJW14" s="14"/>
      <c r="AJX14" s="14"/>
      <c r="AJY14" s="14"/>
      <c r="AJZ14" s="14"/>
      <c r="AKA14" s="14"/>
      <c r="AKB14" s="14"/>
      <c r="AKC14" s="14"/>
      <c r="AKD14" s="14"/>
      <c r="AKE14" s="14"/>
      <c r="AKF14" s="14"/>
      <c r="AKG14" s="14"/>
      <c r="AKH14" s="14"/>
      <c r="AKI14" s="14"/>
      <c r="AKJ14" s="14"/>
      <c r="AKK14" s="14"/>
      <c r="AKL14" s="14"/>
      <c r="AKM14" s="14"/>
      <c r="AKN14" s="14"/>
      <c r="AKO14" s="14"/>
      <c r="AKP14" s="14"/>
      <c r="AKQ14" s="14"/>
      <c r="AKR14" s="14"/>
      <c r="AKS14" s="14"/>
      <c r="AKT14" s="14"/>
      <c r="AKU14" s="14"/>
      <c r="AKV14" s="14"/>
      <c r="AKW14" s="14"/>
      <c r="AKX14" s="14"/>
      <c r="AKY14" s="14"/>
      <c r="AKZ14" s="14"/>
      <c r="ALA14" s="14"/>
      <c r="ALB14" s="14"/>
      <c r="ALC14" s="14"/>
      <c r="ALD14" s="14"/>
      <c r="ALE14" s="14"/>
      <c r="ALF14" s="14"/>
      <c r="ALG14" s="14"/>
      <c r="ALH14" s="14"/>
      <c r="ALI14" s="14"/>
      <c r="ALJ14" s="14"/>
      <c r="ALK14" s="14"/>
      <c r="ALL14" s="14"/>
      <c r="ALM14" s="14"/>
      <c r="ALN14" s="14"/>
      <c r="ALO14" s="14"/>
      <c r="ALP14" s="14"/>
      <c r="ALQ14" s="14"/>
      <c r="ALR14" s="14"/>
      <c r="ALS14" s="14"/>
      <c r="ALT14" s="14"/>
      <c r="ALU14" s="14"/>
      <c r="ALV14" s="14"/>
      <c r="ALW14" s="14"/>
      <c r="ALX14" s="14"/>
      <c r="ALY14" s="14"/>
      <c r="ALZ14" s="14"/>
      <c r="AMA14" s="14"/>
      <c r="AMB14" s="14"/>
      <c r="AMC14" s="14"/>
      <c r="AMD14" s="14"/>
      <c r="AME14" s="14"/>
      <c r="AMF14" s="14"/>
      <c r="AMG14" s="14"/>
      <c r="AMH14" s="14"/>
      <c r="AMI14" s="14"/>
      <c r="AMJ14" s="14"/>
      <c r="AMK14" s="14"/>
      <c r="AML14" s="14"/>
    </row>
    <row r="15" spans="1:1026" s="15" customFormat="1" ht="33.75" x14ac:dyDescent="0.2">
      <c r="A15" s="9" t="s">
        <v>105</v>
      </c>
      <c r="B15" s="8" t="s">
        <v>106</v>
      </c>
      <c r="C15" s="9" t="s">
        <v>35</v>
      </c>
      <c r="D15" s="9" t="s">
        <v>36</v>
      </c>
      <c r="E15" s="9" t="s">
        <v>37</v>
      </c>
      <c r="F15" s="9" t="s">
        <v>39</v>
      </c>
      <c r="G15" s="9" t="s">
        <v>102</v>
      </c>
      <c r="H15" s="8" t="s">
        <v>38</v>
      </c>
      <c r="I15" s="8" t="s">
        <v>40</v>
      </c>
      <c r="J15" s="11" t="s">
        <v>107</v>
      </c>
      <c r="K15" s="9">
        <v>1</v>
      </c>
      <c r="L15" s="9" t="s">
        <v>67</v>
      </c>
      <c r="M15" s="8" t="s">
        <v>42</v>
      </c>
      <c r="N15" s="9">
        <v>3</v>
      </c>
      <c r="O15" s="24"/>
      <c r="P15" s="24"/>
      <c r="Q15" s="24"/>
      <c r="R15" s="24">
        <f t="shared" si="0"/>
        <v>0</v>
      </c>
      <c r="S15" s="24"/>
      <c r="T15" s="24">
        <v>4559961.1399999997</v>
      </c>
      <c r="U15" s="24">
        <v>0</v>
      </c>
      <c r="V15" s="25">
        <f t="shared" si="4"/>
        <v>4559961.1399999997</v>
      </c>
      <c r="W15" s="24">
        <v>2871469.75</v>
      </c>
      <c r="X15" s="28">
        <f t="shared" si="1"/>
        <v>0.62971364488426329</v>
      </c>
      <c r="Y15" s="24">
        <v>2871469.75</v>
      </c>
      <c r="Z15" s="28">
        <f t="shared" si="2"/>
        <v>0.62971364488426329</v>
      </c>
      <c r="AA15" s="24">
        <v>2871469.75</v>
      </c>
      <c r="AB15" s="28">
        <f t="shared" si="3"/>
        <v>0.62971364488426329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  <c r="ALM15" s="14"/>
      <c r="ALN15" s="14"/>
      <c r="ALO15" s="14"/>
      <c r="ALP15" s="14"/>
      <c r="ALQ15" s="14"/>
      <c r="ALR15" s="14"/>
      <c r="ALS15" s="14"/>
      <c r="ALT15" s="14"/>
      <c r="ALU15" s="14"/>
      <c r="ALV15" s="14"/>
      <c r="ALW15" s="14"/>
      <c r="ALX15" s="14"/>
      <c r="ALY15" s="14"/>
      <c r="ALZ15" s="14"/>
      <c r="AMA15" s="14"/>
      <c r="AMB15" s="14"/>
      <c r="AMC15" s="14"/>
      <c r="AMD15" s="14"/>
      <c r="AME15" s="14"/>
      <c r="AMF15" s="14"/>
      <c r="AMG15" s="14"/>
      <c r="AMH15" s="14"/>
      <c r="AMI15" s="14"/>
      <c r="AMJ15" s="14"/>
      <c r="AMK15" s="14"/>
      <c r="AML15" s="14"/>
    </row>
    <row r="16" spans="1:1026" s="15" customFormat="1" ht="33.75" x14ac:dyDescent="0.2">
      <c r="A16" s="9" t="s">
        <v>105</v>
      </c>
      <c r="B16" s="8" t="s">
        <v>106</v>
      </c>
      <c r="C16" s="9" t="s">
        <v>35</v>
      </c>
      <c r="D16" s="9" t="s">
        <v>36</v>
      </c>
      <c r="E16" s="9" t="s">
        <v>37</v>
      </c>
      <c r="F16" s="9" t="s">
        <v>39</v>
      </c>
      <c r="G16" s="9" t="s">
        <v>155</v>
      </c>
      <c r="H16" s="8" t="s">
        <v>38</v>
      </c>
      <c r="I16" s="8" t="s">
        <v>40</v>
      </c>
      <c r="J16" s="11" t="s">
        <v>156</v>
      </c>
      <c r="K16" s="9">
        <v>1</v>
      </c>
      <c r="L16" s="9" t="s">
        <v>157</v>
      </c>
      <c r="M16" s="8" t="s">
        <v>41</v>
      </c>
      <c r="N16" s="9">
        <v>3</v>
      </c>
      <c r="O16" s="24"/>
      <c r="P16" s="24"/>
      <c r="Q16" s="24"/>
      <c r="R16" s="24">
        <f t="shared" si="0"/>
        <v>0</v>
      </c>
      <c r="S16" s="24"/>
      <c r="T16" s="24">
        <v>5368487</v>
      </c>
      <c r="U16" s="24">
        <v>0</v>
      </c>
      <c r="V16" s="25">
        <f t="shared" si="4"/>
        <v>5368487</v>
      </c>
      <c r="W16" s="24">
        <v>5368487</v>
      </c>
      <c r="X16" s="28">
        <f t="shared" si="1"/>
        <v>1</v>
      </c>
      <c r="Y16" s="24">
        <v>519085.25</v>
      </c>
      <c r="Z16" s="28">
        <f t="shared" si="2"/>
        <v>9.6691162705618922E-2</v>
      </c>
      <c r="AA16" s="24">
        <v>519085.25</v>
      </c>
      <c r="AB16" s="28">
        <f t="shared" si="3"/>
        <v>9.6691162705618922E-2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4"/>
      <c r="AMH16" s="14"/>
      <c r="AMI16" s="14"/>
      <c r="AMJ16" s="14"/>
      <c r="AMK16" s="14"/>
      <c r="AML16" s="14"/>
    </row>
    <row r="17" spans="1:1026" s="15" customFormat="1" ht="33.75" x14ac:dyDescent="0.2">
      <c r="A17" s="9" t="s">
        <v>145</v>
      </c>
      <c r="B17" s="8" t="s">
        <v>146</v>
      </c>
      <c r="C17" s="9" t="s">
        <v>35</v>
      </c>
      <c r="D17" s="9" t="s">
        <v>36</v>
      </c>
      <c r="E17" s="9" t="s">
        <v>37</v>
      </c>
      <c r="F17" s="9" t="s">
        <v>39</v>
      </c>
      <c r="G17" s="9" t="s">
        <v>147</v>
      </c>
      <c r="H17" s="8" t="s">
        <v>38</v>
      </c>
      <c r="I17" s="8" t="s">
        <v>40</v>
      </c>
      <c r="J17" s="11" t="s">
        <v>148</v>
      </c>
      <c r="K17" s="9">
        <v>1</v>
      </c>
      <c r="L17" s="9" t="s">
        <v>54</v>
      </c>
      <c r="M17" s="8" t="s">
        <v>41</v>
      </c>
      <c r="N17" s="9">
        <v>3</v>
      </c>
      <c r="O17" s="24"/>
      <c r="P17" s="24"/>
      <c r="Q17" s="24"/>
      <c r="R17" s="24">
        <f t="shared" si="0"/>
        <v>0</v>
      </c>
      <c r="S17" s="24"/>
      <c r="T17" s="24">
        <v>1523.76</v>
      </c>
      <c r="U17" s="24">
        <v>0</v>
      </c>
      <c r="V17" s="25">
        <f t="shared" si="4"/>
        <v>1523.76</v>
      </c>
      <c r="W17" s="24">
        <v>1523.76</v>
      </c>
      <c r="X17" s="28">
        <f t="shared" si="1"/>
        <v>1</v>
      </c>
      <c r="Y17" s="24">
        <v>1523.76</v>
      </c>
      <c r="Z17" s="28">
        <f t="shared" si="2"/>
        <v>1</v>
      </c>
      <c r="AA17" s="24">
        <v>1523.76</v>
      </c>
      <c r="AB17" s="28">
        <f t="shared" si="3"/>
        <v>1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  <c r="ALM17" s="14"/>
      <c r="ALN17" s="14"/>
      <c r="ALO17" s="14"/>
      <c r="ALP17" s="14"/>
      <c r="ALQ17" s="14"/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  <c r="AMH17" s="14"/>
      <c r="AMI17" s="14"/>
      <c r="AMJ17" s="14"/>
      <c r="AMK17" s="14"/>
      <c r="AML17" s="14"/>
    </row>
    <row r="18" spans="1:1026" s="15" customFormat="1" ht="33.75" x14ac:dyDescent="0.2">
      <c r="A18" s="9" t="s">
        <v>33</v>
      </c>
      <c r="B18" s="8" t="s">
        <v>34</v>
      </c>
      <c r="C18" s="9" t="s">
        <v>55</v>
      </c>
      <c r="D18" s="9" t="s">
        <v>50</v>
      </c>
      <c r="E18" s="9" t="s">
        <v>59</v>
      </c>
      <c r="F18" s="9" t="s">
        <v>61</v>
      </c>
      <c r="G18" s="9" t="s">
        <v>108</v>
      </c>
      <c r="H18" s="8" t="s">
        <v>60</v>
      </c>
      <c r="I18" s="8" t="s">
        <v>68</v>
      </c>
      <c r="J18" s="11" t="s">
        <v>82</v>
      </c>
      <c r="K18" s="9">
        <v>1</v>
      </c>
      <c r="L18" s="9" t="s">
        <v>54</v>
      </c>
      <c r="M18" s="8" t="s">
        <v>41</v>
      </c>
      <c r="N18" s="9">
        <v>1</v>
      </c>
      <c r="O18" s="24"/>
      <c r="P18" s="24"/>
      <c r="Q18" s="24"/>
      <c r="R18" s="24">
        <f t="shared" si="0"/>
        <v>0</v>
      </c>
      <c r="S18" s="24"/>
      <c r="T18" s="24">
        <v>1300000</v>
      </c>
      <c r="U18" s="24">
        <v>0</v>
      </c>
      <c r="V18" s="25">
        <f t="shared" si="4"/>
        <v>1300000</v>
      </c>
      <c r="W18" s="24">
        <v>140000</v>
      </c>
      <c r="X18" s="28">
        <f t="shared" si="1"/>
        <v>0.1076923076923077</v>
      </c>
      <c r="Y18" s="24">
        <v>120435.38</v>
      </c>
      <c r="Z18" s="28">
        <f t="shared" si="2"/>
        <v>9.2642600000000006E-2</v>
      </c>
      <c r="AA18" s="24">
        <v>120435.38</v>
      </c>
      <c r="AB18" s="28">
        <f t="shared" si="3"/>
        <v>9.2642600000000006E-2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</row>
    <row r="19" spans="1:1026" s="15" customFormat="1" ht="33.75" x14ac:dyDescent="0.2">
      <c r="A19" s="9" t="s">
        <v>33</v>
      </c>
      <c r="B19" s="8" t="s">
        <v>34</v>
      </c>
      <c r="C19" s="9" t="s">
        <v>52</v>
      </c>
      <c r="D19" s="9" t="s">
        <v>62</v>
      </c>
      <c r="E19" s="9" t="s">
        <v>37</v>
      </c>
      <c r="F19" s="9" t="s">
        <v>63</v>
      </c>
      <c r="G19" s="9" t="s">
        <v>108</v>
      </c>
      <c r="H19" s="8" t="s">
        <v>38</v>
      </c>
      <c r="I19" s="8" t="s">
        <v>64</v>
      </c>
      <c r="J19" s="11" t="s">
        <v>83</v>
      </c>
      <c r="K19" s="9">
        <v>2</v>
      </c>
      <c r="L19" s="9" t="s">
        <v>54</v>
      </c>
      <c r="M19" s="8" t="s">
        <v>41</v>
      </c>
      <c r="N19" s="9">
        <v>1</v>
      </c>
      <c r="O19" s="24"/>
      <c r="P19" s="24"/>
      <c r="Q19" s="24"/>
      <c r="R19" s="24">
        <f t="shared" si="0"/>
        <v>0</v>
      </c>
      <c r="S19" s="24"/>
      <c r="T19" s="24">
        <v>1700000</v>
      </c>
      <c r="U19" s="24">
        <v>0</v>
      </c>
      <c r="V19" s="25">
        <f t="shared" si="4"/>
        <v>1700000</v>
      </c>
      <c r="W19" s="24">
        <v>1463581.65</v>
      </c>
      <c r="X19" s="28">
        <f t="shared" si="1"/>
        <v>0.86093038235294117</v>
      </c>
      <c r="Y19" s="24">
        <v>1225480</v>
      </c>
      <c r="Z19" s="28">
        <f t="shared" si="2"/>
        <v>0.72087058823529415</v>
      </c>
      <c r="AA19" s="24">
        <v>1186470.4099999999</v>
      </c>
      <c r="AB19" s="28">
        <f t="shared" si="3"/>
        <v>0.69792377058823529</v>
      </c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4"/>
      <c r="AMI19" s="14"/>
      <c r="AMJ19" s="14"/>
      <c r="AMK19" s="14"/>
      <c r="AML19" s="14"/>
    </row>
    <row r="20" spans="1:1026" ht="33.75" x14ac:dyDescent="0.2">
      <c r="A20" s="9" t="s">
        <v>33</v>
      </c>
      <c r="B20" s="8" t="s">
        <v>34</v>
      </c>
      <c r="C20" s="9" t="s">
        <v>52</v>
      </c>
      <c r="D20" s="9" t="s">
        <v>62</v>
      </c>
      <c r="E20" s="9" t="s">
        <v>37</v>
      </c>
      <c r="F20" s="9" t="s">
        <v>63</v>
      </c>
      <c r="G20" s="9" t="s">
        <v>108</v>
      </c>
      <c r="H20" s="8" t="s">
        <v>38</v>
      </c>
      <c r="I20" s="8" t="s">
        <v>64</v>
      </c>
      <c r="J20" s="11" t="s">
        <v>83</v>
      </c>
      <c r="K20" s="9">
        <v>2</v>
      </c>
      <c r="L20" s="9" t="s">
        <v>65</v>
      </c>
      <c r="M20" s="8" t="s">
        <v>66</v>
      </c>
      <c r="N20" s="9">
        <v>1</v>
      </c>
      <c r="O20" s="16"/>
      <c r="P20" s="16"/>
      <c r="Q20" s="16"/>
      <c r="R20" s="24">
        <f>O20+P20+Q20</f>
        <v>0</v>
      </c>
      <c r="S20" s="16"/>
      <c r="T20" s="24">
        <v>316000</v>
      </c>
      <c r="U20" s="24">
        <v>0</v>
      </c>
      <c r="V20" s="25">
        <f t="shared" si="4"/>
        <v>316000</v>
      </c>
      <c r="W20" s="24">
        <v>310968.74</v>
      </c>
      <c r="X20" s="28">
        <f t="shared" ref="X20:X23" si="5">W20/V20</f>
        <v>0.9840782911392405</v>
      </c>
      <c r="Y20" s="24">
        <v>310968.74</v>
      </c>
      <c r="Z20" s="28">
        <f t="shared" ref="Z20:Z30" si="6">Y20/V20</f>
        <v>0.9840782911392405</v>
      </c>
      <c r="AA20" s="24">
        <v>310968.74</v>
      </c>
      <c r="AB20" s="28">
        <f t="shared" ref="AB20:AB30" si="7">AA20/V20</f>
        <v>0.9840782911392405</v>
      </c>
    </row>
    <row r="21" spans="1:1026" ht="45" x14ac:dyDescent="0.2">
      <c r="A21" s="9" t="s">
        <v>33</v>
      </c>
      <c r="B21" s="8" t="s">
        <v>34</v>
      </c>
      <c r="C21" s="9" t="s">
        <v>35</v>
      </c>
      <c r="D21" s="9" t="s">
        <v>50</v>
      </c>
      <c r="E21" s="9" t="s">
        <v>37</v>
      </c>
      <c r="F21" s="9" t="s">
        <v>51</v>
      </c>
      <c r="G21" s="9" t="s">
        <v>108</v>
      </c>
      <c r="H21" s="8" t="s">
        <v>38</v>
      </c>
      <c r="I21" s="8" t="s">
        <v>94</v>
      </c>
      <c r="J21" s="11" t="s">
        <v>84</v>
      </c>
      <c r="K21" s="9">
        <v>1</v>
      </c>
      <c r="L21" s="9" t="s">
        <v>54</v>
      </c>
      <c r="M21" s="8" t="s">
        <v>41</v>
      </c>
      <c r="N21" s="9">
        <v>1</v>
      </c>
      <c r="O21" s="16"/>
      <c r="P21" s="16"/>
      <c r="Q21" s="16"/>
      <c r="R21" s="24">
        <f t="shared" ref="R21:R30" si="8">O21+P21+Q21</f>
        <v>0</v>
      </c>
      <c r="S21" s="16"/>
      <c r="T21" s="24">
        <v>17400000</v>
      </c>
      <c r="U21" s="24">
        <v>0</v>
      </c>
      <c r="V21" s="25">
        <f t="shared" si="4"/>
        <v>17400000</v>
      </c>
      <c r="W21" s="24">
        <v>14785960.279999999</v>
      </c>
      <c r="X21" s="28">
        <f t="shared" si="5"/>
        <v>0.84976783218390806</v>
      </c>
      <c r="Y21" s="24">
        <v>11458966.08</v>
      </c>
      <c r="Z21" s="28">
        <f t="shared" si="6"/>
        <v>0.65856126896551725</v>
      </c>
      <c r="AA21" s="24">
        <v>11458966.08</v>
      </c>
      <c r="AB21" s="28">
        <f t="shared" si="7"/>
        <v>0.65856126896551725</v>
      </c>
    </row>
    <row r="22" spans="1:1026" ht="33.75" x14ac:dyDescent="0.2">
      <c r="A22" s="9" t="s">
        <v>33</v>
      </c>
      <c r="B22" s="8" t="s">
        <v>34</v>
      </c>
      <c r="C22" s="9" t="s">
        <v>35</v>
      </c>
      <c r="D22" s="9" t="s">
        <v>47</v>
      </c>
      <c r="E22" s="9" t="s">
        <v>37</v>
      </c>
      <c r="F22" s="9" t="s">
        <v>48</v>
      </c>
      <c r="G22" s="9" t="s">
        <v>108</v>
      </c>
      <c r="H22" s="8" t="s">
        <v>38</v>
      </c>
      <c r="I22" s="8" t="s">
        <v>95</v>
      </c>
      <c r="J22" s="11" t="s">
        <v>85</v>
      </c>
      <c r="K22" s="9">
        <v>1</v>
      </c>
      <c r="L22" s="9" t="s">
        <v>54</v>
      </c>
      <c r="M22" s="8" t="s">
        <v>41</v>
      </c>
      <c r="N22" s="9">
        <v>3</v>
      </c>
      <c r="O22" s="16"/>
      <c r="P22" s="16"/>
      <c r="Q22" s="16"/>
      <c r="R22" s="24">
        <f t="shared" si="8"/>
        <v>0</v>
      </c>
      <c r="S22" s="16"/>
      <c r="T22" s="24">
        <v>6682791</v>
      </c>
      <c r="U22" s="24">
        <v>0</v>
      </c>
      <c r="V22" s="25">
        <f t="shared" si="4"/>
        <v>6682791</v>
      </c>
      <c r="W22" s="24">
        <v>3576013.97</v>
      </c>
      <c r="X22" s="28">
        <f t="shared" si="5"/>
        <v>0.5351078568819525</v>
      </c>
      <c r="Y22" s="24">
        <v>2624506.63</v>
      </c>
      <c r="Z22" s="28">
        <f t="shared" si="6"/>
        <v>0.3927261274518386</v>
      </c>
      <c r="AA22" s="24">
        <v>2579168.21</v>
      </c>
      <c r="AB22" s="28">
        <f t="shared" si="7"/>
        <v>0.38594177342969427</v>
      </c>
    </row>
    <row r="23" spans="1:1026" s="15" customFormat="1" ht="33.75" x14ac:dyDescent="0.2">
      <c r="A23" s="30" t="s">
        <v>33</v>
      </c>
      <c r="B23" s="11" t="s">
        <v>34</v>
      </c>
      <c r="C23" s="30" t="s">
        <v>35</v>
      </c>
      <c r="D23" s="30" t="s">
        <v>43</v>
      </c>
      <c r="E23" s="30" t="s">
        <v>37</v>
      </c>
      <c r="F23" s="30" t="s">
        <v>44</v>
      </c>
      <c r="G23" s="30" t="s">
        <v>108</v>
      </c>
      <c r="H23" s="11" t="s">
        <v>38</v>
      </c>
      <c r="I23" s="11" t="s">
        <v>45</v>
      </c>
      <c r="J23" s="11" t="s">
        <v>86</v>
      </c>
      <c r="K23" s="30">
        <v>1</v>
      </c>
      <c r="L23" s="30" t="s">
        <v>54</v>
      </c>
      <c r="M23" s="11" t="s">
        <v>41</v>
      </c>
      <c r="N23" s="30">
        <v>1</v>
      </c>
      <c r="O23" s="16"/>
      <c r="P23" s="16"/>
      <c r="Q23" s="16"/>
      <c r="R23" s="24">
        <f t="shared" si="8"/>
        <v>0</v>
      </c>
      <c r="S23" s="16"/>
      <c r="T23" s="24">
        <v>117600000</v>
      </c>
      <c r="U23" s="24">
        <v>0</v>
      </c>
      <c r="V23" s="25">
        <f t="shared" si="4"/>
        <v>117600000</v>
      </c>
      <c r="W23" s="24">
        <v>101690154.8</v>
      </c>
      <c r="X23" s="28">
        <f t="shared" si="5"/>
        <v>0.8647122006802721</v>
      </c>
      <c r="Y23" s="24">
        <v>84853878.159999996</v>
      </c>
      <c r="Z23" s="28">
        <f t="shared" si="6"/>
        <v>0.72154658299319729</v>
      </c>
      <c r="AA23" s="24">
        <v>83105302.670000002</v>
      </c>
      <c r="AB23" s="28">
        <f t="shared" si="7"/>
        <v>0.70667774379251702</v>
      </c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  <c r="AMH23" s="14"/>
      <c r="AMI23" s="14"/>
      <c r="AMJ23" s="14"/>
      <c r="AMK23" s="14"/>
      <c r="AML23" s="14"/>
    </row>
    <row r="24" spans="1:1026" ht="45" x14ac:dyDescent="0.2">
      <c r="A24" s="9" t="s">
        <v>33</v>
      </c>
      <c r="B24" s="8" t="s">
        <v>34</v>
      </c>
      <c r="C24" s="9" t="s">
        <v>35</v>
      </c>
      <c r="D24" s="9" t="s">
        <v>47</v>
      </c>
      <c r="E24" s="9" t="s">
        <v>37</v>
      </c>
      <c r="F24" s="9" t="s">
        <v>49</v>
      </c>
      <c r="G24" s="9" t="s">
        <v>108</v>
      </c>
      <c r="H24" s="8" t="s">
        <v>38</v>
      </c>
      <c r="I24" s="8" t="s">
        <v>96</v>
      </c>
      <c r="J24" s="11" t="s">
        <v>87</v>
      </c>
      <c r="K24" s="9">
        <v>1</v>
      </c>
      <c r="L24" s="9" t="s">
        <v>54</v>
      </c>
      <c r="M24" s="8" t="s">
        <v>41</v>
      </c>
      <c r="N24" s="9">
        <v>3</v>
      </c>
      <c r="O24" s="16"/>
      <c r="P24" s="16"/>
      <c r="Q24" s="16"/>
      <c r="R24" s="24">
        <f t="shared" si="8"/>
        <v>0</v>
      </c>
      <c r="S24" s="16"/>
      <c r="T24" s="24">
        <v>8117156</v>
      </c>
      <c r="U24" s="24">
        <v>0</v>
      </c>
      <c r="V24" s="25">
        <f t="shared" si="4"/>
        <v>8117156</v>
      </c>
      <c r="W24" s="24">
        <v>7286403.0700000003</v>
      </c>
      <c r="X24" s="28">
        <f t="shared" ref="X24:X30" si="9">W24/V24</f>
        <v>0.89765467979178915</v>
      </c>
      <c r="Y24" s="24">
        <v>5750201.2300000004</v>
      </c>
      <c r="Z24" s="28">
        <f t="shared" ref="Z24:Z29" si="10">Y24/V24</f>
        <v>0.70840097566191906</v>
      </c>
      <c r="AA24" s="24">
        <v>5750201.2300000004</v>
      </c>
      <c r="AB24" s="28">
        <f t="shared" ref="AB24:AB29" si="11">AA24/V24</f>
        <v>0.70840097566191906</v>
      </c>
    </row>
    <row r="25" spans="1:1026" s="15" customFormat="1" ht="45" x14ac:dyDescent="0.2">
      <c r="A25" s="30" t="s">
        <v>33</v>
      </c>
      <c r="B25" s="11" t="s">
        <v>34</v>
      </c>
      <c r="C25" s="30" t="s">
        <v>35</v>
      </c>
      <c r="D25" s="30" t="s">
        <v>43</v>
      </c>
      <c r="E25" s="30" t="s">
        <v>37</v>
      </c>
      <c r="F25" s="30" t="s">
        <v>46</v>
      </c>
      <c r="G25" s="30" t="s">
        <v>108</v>
      </c>
      <c r="H25" s="11" t="s">
        <v>38</v>
      </c>
      <c r="I25" s="11" t="s">
        <v>97</v>
      </c>
      <c r="J25" s="11" t="s">
        <v>88</v>
      </c>
      <c r="K25" s="30">
        <v>1</v>
      </c>
      <c r="L25" s="30" t="s">
        <v>54</v>
      </c>
      <c r="M25" s="11" t="s">
        <v>41</v>
      </c>
      <c r="N25" s="30">
        <v>3</v>
      </c>
      <c r="O25" s="16"/>
      <c r="P25" s="16"/>
      <c r="Q25" s="16"/>
      <c r="R25" s="24">
        <f t="shared" si="8"/>
        <v>0</v>
      </c>
      <c r="S25" s="16"/>
      <c r="T25" s="24">
        <v>1021955</v>
      </c>
      <c r="U25" s="24">
        <v>0</v>
      </c>
      <c r="V25" s="31">
        <f t="shared" si="4"/>
        <v>1021955</v>
      </c>
      <c r="W25" s="24">
        <v>1014307.77</v>
      </c>
      <c r="X25" s="28">
        <f t="shared" si="9"/>
        <v>0.99251705799179024</v>
      </c>
      <c r="Y25" s="24">
        <v>537755.24</v>
      </c>
      <c r="Z25" s="28">
        <f t="shared" si="10"/>
        <v>0.5262024648834831</v>
      </c>
      <c r="AA25" s="24">
        <v>537755.24</v>
      </c>
      <c r="AB25" s="28">
        <f t="shared" si="11"/>
        <v>0.5262024648834831</v>
      </c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  <c r="ALM25" s="14"/>
      <c r="ALN25" s="14"/>
      <c r="ALO25" s="14"/>
      <c r="ALP25" s="14"/>
      <c r="ALQ25" s="14"/>
      <c r="ALR25" s="14"/>
      <c r="ALS25" s="14"/>
      <c r="ALT25" s="14"/>
      <c r="ALU25" s="14"/>
      <c r="ALV25" s="14"/>
      <c r="ALW25" s="14"/>
      <c r="ALX25" s="14"/>
      <c r="ALY25" s="14"/>
      <c r="ALZ25" s="14"/>
      <c r="AMA25" s="14"/>
      <c r="AMB25" s="14"/>
      <c r="AMC25" s="14"/>
      <c r="AMD25" s="14"/>
      <c r="AME25" s="14"/>
      <c r="AMF25" s="14"/>
      <c r="AMG25" s="14"/>
      <c r="AMH25" s="14"/>
      <c r="AMI25" s="14"/>
      <c r="AMJ25" s="14"/>
      <c r="AMK25" s="14"/>
      <c r="AML25" s="14"/>
    </row>
    <row r="26" spans="1:1026" ht="33.75" x14ac:dyDescent="0.2">
      <c r="A26" s="9" t="s">
        <v>33</v>
      </c>
      <c r="B26" s="8" t="s">
        <v>34</v>
      </c>
      <c r="C26" s="9" t="s">
        <v>35</v>
      </c>
      <c r="D26" s="9" t="s">
        <v>56</v>
      </c>
      <c r="E26" s="9" t="s">
        <v>37</v>
      </c>
      <c r="F26" s="9" t="s">
        <v>57</v>
      </c>
      <c r="G26" s="9" t="s">
        <v>108</v>
      </c>
      <c r="H26" s="8" t="s">
        <v>38</v>
      </c>
      <c r="I26" s="8" t="s">
        <v>58</v>
      </c>
      <c r="J26" s="11" t="s">
        <v>89</v>
      </c>
      <c r="K26" s="9">
        <v>1</v>
      </c>
      <c r="L26" s="9" t="s">
        <v>54</v>
      </c>
      <c r="M26" s="8" t="s">
        <v>41</v>
      </c>
      <c r="N26" s="9">
        <v>3</v>
      </c>
      <c r="O26" s="16"/>
      <c r="P26" s="16"/>
      <c r="Q26" s="16"/>
      <c r="R26" s="24">
        <f t="shared" si="8"/>
        <v>0</v>
      </c>
      <c r="S26" s="16"/>
      <c r="T26" s="24">
        <v>9980</v>
      </c>
      <c r="U26" s="24">
        <v>0</v>
      </c>
      <c r="V26" s="25">
        <f t="shared" si="4"/>
        <v>9980</v>
      </c>
      <c r="W26" s="24">
        <v>363.13</v>
      </c>
      <c r="X26" s="28">
        <f t="shared" si="9"/>
        <v>3.6385771543086171E-2</v>
      </c>
      <c r="Y26" s="24">
        <v>363.13</v>
      </c>
      <c r="Z26" s="28">
        <f t="shared" si="10"/>
        <v>3.6385771543086171E-2</v>
      </c>
      <c r="AA26" s="24">
        <v>363.13</v>
      </c>
      <c r="AB26" s="28">
        <f t="shared" si="11"/>
        <v>3.6385771543086171E-2</v>
      </c>
    </row>
    <row r="27" spans="1:1026" ht="45" x14ac:dyDescent="0.2">
      <c r="A27" s="9" t="s">
        <v>33</v>
      </c>
      <c r="B27" s="8" t="s">
        <v>34</v>
      </c>
      <c r="C27" s="9" t="s">
        <v>35</v>
      </c>
      <c r="D27" s="9" t="s">
        <v>43</v>
      </c>
      <c r="E27" s="9" t="s">
        <v>37</v>
      </c>
      <c r="F27" s="9" t="s">
        <v>109</v>
      </c>
      <c r="G27" s="9" t="s">
        <v>108</v>
      </c>
      <c r="H27" s="8" t="s">
        <v>38</v>
      </c>
      <c r="I27" s="8" t="s">
        <v>110</v>
      </c>
      <c r="J27" s="11" t="s">
        <v>111</v>
      </c>
      <c r="K27" s="9">
        <v>1</v>
      </c>
      <c r="L27" s="9" t="s">
        <v>54</v>
      </c>
      <c r="M27" s="8" t="s">
        <v>41</v>
      </c>
      <c r="N27" s="9">
        <v>4</v>
      </c>
      <c r="O27" s="16"/>
      <c r="P27" s="16"/>
      <c r="Q27" s="16"/>
      <c r="R27" s="24">
        <f t="shared" ref="R27:R28" si="12">O27+P27+Q27</f>
        <v>0</v>
      </c>
      <c r="S27" s="16"/>
      <c r="T27" s="24">
        <v>586755</v>
      </c>
      <c r="U27" s="24">
        <v>0</v>
      </c>
      <c r="V27" s="25">
        <f t="shared" ref="V27:V28" si="13">R27+S27+T27+U27</f>
        <v>586755</v>
      </c>
      <c r="W27" s="24">
        <v>174154.51</v>
      </c>
      <c r="X27" s="28">
        <f t="shared" ref="X27:X28" si="14">W27/V27</f>
        <v>0.29680958832903004</v>
      </c>
      <c r="Y27" s="24">
        <v>44574.04</v>
      </c>
      <c r="Z27" s="28">
        <f t="shared" ref="Z27:Z28" si="15">Y27/V27</f>
        <v>7.5967039053778843E-2</v>
      </c>
      <c r="AA27" s="24">
        <v>44574.04</v>
      </c>
      <c r="AB27" s="28">
        <f t="shared" ref="AB27:AB28" si="16">AA27/V27</f>
        <v>7.5967039053778843E-2</v>
      </c>
    </row>
    <row r="28" spans="1:1026" ht="33.75" x14ac:dyDescent="0.2">
      <c r="A28" s="9" t="s">
        <v>33</v>
      </c>
      <c r="B28" s="8" t="s">
        <v>34</v>
      </c>
      <c r="C28" s="9" t="s">
        <v>35</v>
      </c>
      <c r="D28" s="9" t="s">
        <v>36</v>
      </c>
      <c r="E28" s="9" t="s">
        <v>37</v>
      </c>
      <c r="F28" s="9" t="s">
        <v>39</v>
      </c>
      <c r="G28" s="9" t="s">
        <v>108</v>
      </c>
      <c r="H28" s="8" t="s">
        <v>38</v>
      </c>
      <c r="I28" s="8" t="s">
        <v>40</v>
      </c>
      <c r="J28" s="11" t="s">
        <v>90</v>
      </c>
      <c r="K28" s="9">
        <v>1</v>
      </c>
      <c r="L28" s="9" t="s">
        <v>54</v>
      </c>
      <c r="M28" s="8" t="s">
        <v>41</v>
      </c>
      <c r="N28" s="9">
        <v>4</v>
      </c>
      <c r="O28" s="16"/>
      <c r="P28" s="16"/>
      <c r="Q28" s="16"/>
      <c r="R28" s="24">
        <f t="shared" si="12"/>
        <v>0</v>
      </c>
      <c r="S28" s="16"/>
      <c r="T28" s="24">
        <v>13354499</v>
      </c>
      <c r="U28" s="24">
        <v>0</v>
      </c>
      <c r="V28" s="25">
        <f t="shared" si="13"/>
        <v>13354499</v>
      </c>
      <c r="W28" s="24">
        <v>5782092.5700000003</v>
      </c>
      <c r="X28" s="28">
        <f t="shared" si="14"/>
        <v>0.43296963592569071</v>
      </c>
      <c r="Y28" s="24">
        <v>573971.80000000005</v>
      </c>
      <c r="Z28" s="28">
        <f t="shared" si="15"/>
        <v>4.2979658016373365E-2</v>
      </c>
      <c r="AA28" s="24">
        <v>573971.80000000005</v>
      </c>
      <c r="AB28" s="28">
        <f t="shared" si="16"/>
        <v>4.2979658016373365E-2</v>
      </c>
    </row>
    <row r="29" spans="1:1026" s="15" customFormat="1" ht="33.75" x14ac:dyDescent="0.2">
      <c r="A29" s="30" t="s">
        <v>33</v>
      </c>
      <c r="B29" s="11" t="s">
        <v>34</v>
      </c>
      <c r="C29" s="30" t="s">
        <v>35</v>
      </c>
      <c r="D29" s="30" t="s">
        <v>36</v>
      </c>
      <c r="E29" s="30" t="s">
        <v>37</v>
      </c>
      <c r="F29" s="30" t="s">
        <v>39</v>
      </c>
      <c r="G29" s="30" t="s">
        <v>108</v>
      </c>
      <c r="H29" s="11" t="s">
        <v>38</v>
      </c>
      <c r="I29" s="11" t="s">
        <v>40</v>
      </c>
      <c r="J29" s="11" t="s">
        <v>90</v>
      </c>
      <c r="K29" s="30">
        <v>1</v>
      </c>
      <c r="L29" s="30" t="s">
        <v>54</v>
      </c>
      <c r="M29" s="11" t="s">
        <v>41</v>
      </c>
      <c r="N29" s="30">
        <v>3</v>
      </c>
      <c r="O29" s="16"/>
      <c r="P29" s="16"/>
      <c r="Q29" s="16"/>
      <c r="R29" s="24">
        <f t="shared" si="8"/>
        <v>0</v>
      </c>
      <c r="S29" s="16"/>
      <c r="T29" s="24">
        <v>35821737.600000001</v>
      </c>
      <c r="U29" s="24">
        <v>2185.92</v>
      </c>
      <c r="V29" s="31">
        <f t="shared" si="4"/>
        <v>35823923.520000003</v>
      </c>
      <c r="W29" s="24">
        <v>27711111.43</v>
      </c>
      <c r="X29" s="28">
        <f t="shared" si="9"/>
        <v>0.77353647247848967</v>
      </c>
      <c r="Y29" s="24">
        <v>10081412.48</v>
      </c>
      <c r="Z29" s="28">
        <f t="shared" si="10"/>
        <v>0.28141564321874701</v>
      </c>
      <c r="AA29" s="24">
        <v>9990955.6199999992</v>
      </c>
      <c r="AB29" s="28">
        <f t="shared" si="11"/>
        <v>0.27889060265613247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  <c r="WT29" s="14"/>
      <c r="WU29" s="14"/>
      <c r="WV29" s="14"/>
      <c r="WW29" s="14"/>
      <c r="WX29" s="14"/>
      <c r="WY29" s="14"/>
      <c r="WZ29" s="14"/>
      <c r="XA29" s="14"/>
      <c r="XB29" s="14"/>
      <c r="XC29" s="14"/>
      <c r="XD29" s="14"/>
      <c r="XE29" s="14"/>
      <c r="XF29" s="14"/>
      <c r="XG29" s="14"/>
      <c r="XH29" s="14"/>
      <c r="XI29" s="14"/>
      <c r="XJ29" s="14"/>
      <c r="XK29" s="14"/>
      <c r="XL29" s="14"/>
      <c r="XM29" s="14"/>
      <c r="XN29" s="14"/>
      <c r="XO29" s="14"/>
      <c r="XP29" s="14"/>
      <c r="XQ29" s="14"/>
      <c r="XR29" s="14"/>
      <c r="XS29" s="14"/>
      <c r="XT29" s="14"/>
      <c r="XU29" s="14"/>
      <c r="XV29" s="14"/>
      <c r="XW29" s="14"/>
      <c r="XX29" s="14"/>
      <c r="XY29" s="14"/>
      <c r="XZ29" s="14"/>
      <c r="YA29" s="14"/>
      <c r="YB29" s="14"/>
      <c r="YC29" s="14"/>
      <c r="YD29" s="14"/>
      <c r="YE29" s="14"/>
      <c r="YF29" s="14"/>
      <c r="YG29" s="14"/>
      <c r="YH29" s="14"/>
      <c r="YI29" s="14"/>
      <c r="YJ29" s="14"/>
      <c r="YK29" s="14"/>
      <c r="YL29" s="14"/>
      <c r="YM29" s="14"/>
      <c r="YN29" s="14"/>
      <c r="YO29" s="14"/>
      <c r="YP29" s="14"/>
      <c r="YQ29" s="14"/>
      <c r="YR29" s="14"/>
      <c r="YS29" s="14"/>
      <c r="YT29" s="14"/>
      <c r="YU29" s="14"/>
      <c r="YV29" s="14"/>
      <c r="YW29" s="14"/>
      <c r="YX29" s="14"/>
      <c r="YY29" s="14"/>
      <c r="YZ29" s="14"/>
      <c r="ZA29" s="14"/>
      <c r="ZB29" s="14"/>
      <c r="ZC29" s="14"/>
      <c r="ZD29" s="14"/>
      <c r="ZE29" s="14"/>
      <c r="ZF29" s="14"/>
      <c r="ZG29" s="14"/>
      <c r="ZH29" s="14"/>
      <c r="ZI29" s="14"/>
      <c r="ZJ29" s="14"/>
      <c r="ZK29" s="14"/>
      <c r="ZL29" s="14"/>
      <c r="ZM29" s="14"/>
      <c r="ZN29" s="14"/>
      <c r="ZO29" s="14"/>
      <c r="ZP29" s="14"/>
      <c r="ZQ29" s="14"/>
      <c r="ZR29" s="14"/>
      <c r="ZS29" s="14"/>
      <c r="ZT29" s="14"/>
      <c r="ZU29" s="14"/>
      <c r="ZV29" s="14"/>
      <c r="ZW29" s="14"/>
      <c r="ZX29" s="14"/>
      <c r="ZY29" s="14"/>
      <c r="ZZ29" s="14"/>
      <c r="AAA29" s="14"/>
      <c r="AAB29" s="14"/>
      <c r="AAC29" s="14"/>
      <c r="AAD29" s="14"/>
      <c r="AAE29" s="14"/>
      <c r="AAF29" s="14"/>
      <c r="AAG29" s="14"/>
      <c r="AAH29" s="14"/>
      <c r="AAI29" s="14"/>
      <c r="AAJ29" s="14"/>
      <c r="AAK29" s="14"/>
      <c r="AAL29" s="14"/>
      <c r="AAM29" s="14"/>
      <c r="AAN29" s="14"/>
      <c r="AAO29" s="14"/>
      <c r="AAP29" s="14"/>
      <c r="AAQ29" s="14"/>
      <c r="AAR29" s="14"/>
      <c r="AAS29" s="14"/>
      <c r="AAT29" s="14"/>
      <c r="AAU29" s="14"/>
      <c r="AAV29" s="14"/>
      <c r="AAW29" s="14"/>
      <c r="AAX29" s="14"/>
      <c r="AAY29" s="14"/>
      <c r="AAZ29" s="14"/>
      <c r="ABA29" s="14"/>
      <c r="ABB29" s="14"/>
      <c r="ABC29" s="14"/>
      <c r="ABD29" s="14"/>
      <c r="ABE29" s="14"/>
      <c r="ABF29" s="14"/>
      <c r="ABG29" s="14"/>
      <c r="ABH29" s="14"/>
      <c r="ABI29" s="14"/>
      <c r="ABJ29" s="14"/>
      <c r="ABK29" s="14"/>
      <c r="ABL29" s="14"/>
      <c r="ABM29" s="14"/>
      <c r="ABN29" s="14"/>
      <c r="ABO29" s="14"/>
      <c r="ABP29" s="14"/>
      <c r="ABQ29" s="14"/>
      <c r="ABR29" s="14"/>
      <c r="ABS29" s="14"/>
      <c r="ABT29" s="14"/>
      <c r="ABU29" s="14"/>
      <c r="ABV29" s="14"/>
      <c r="ABW29" s="14"/>
      <c r="ABX29" s="14"/>
      <c r="ABY29" s="14"/>
      <c r="ABZ29" s="14"/>
      <c r="ACA29" s="14"/>
      <c r="ACB29" s="14"/>
      <c r="ACC29" s="14"/>
      <c r="ACD29" s="14"/>
      <c r="ACE29" s="14"/>
      <c r="ACF29" s="14"/>
      <c r="ACG29" s="14"/>
      <c r="ACH29" s="14"/>
      <c r="ACI29" s="14"/>
      <c r="ACJ29" s="14"/>
      <c r="ACK29" s="14"/>
      <c r="ACL29" s="14"/>
      <c r="ACM29" s="14"/>
      <c r="ACN29" s="14"/>
      <c r="ACO29" s="14"/>
      <c r="ACP29" s="14"/>
      <c r="ACQ29" s="14"/>
      <c r="ACR29" s="14"/>
      <c r="ACS29" s="14"/>
      <c r="ACT29" s="14"/>
      <c r="ACU29" s="14"/>
      <c r="ACV29" s="14"/>
      <c r="ACW29" s="14"/>
      <c r="ACX29" s="14"/>
      <c r="ACY29" s="14"/>
      <c r="ACZ29" s="14"/>
      <c r="ADA29" s="14"/>
      <c r="ADB29" s="14"/>
      <c r="ADC29" s="14"/>
      <c r="ADD29" s="14"/>
      <c r="ADE29" s="14"/>
      <c r="ADF29" s="14"/>
      <c r="ADG29" s="14"/>
      <c r="ADH29" s="14"/>
      <c r="ADI29" s="14"/>
      <c r="ADJ29" s="14"/>
      <c r="ADK29" s="14"/>
      <c r="ADL29" s="14"/>
      <c r="ADM29" s="14"/>
      <c r="ADN29" s="14"/>
      <c r="ADO29" s="14"/>
      <c r="ADP29" s="14"/>
      <c r="ADQ29" s="14"/>
      <c r="ADR29" s="14"/>
      <c r="ADS29" s="14"/>
      <c r="ADT29" s="14"/>
      <c r="ADU29" s="14"/>
      <c r="ADV29" s="14"/>
      <c r="ADW29" s="14"/>
      <c r="ADX29" s="14"/>
      <c r="ADY29" s="14"/>
      <c r="ADZ29" s="14"/>
      <c r="AEA29" s="14"/>
      <c r="AEB29" s="14"/>
      <c r="AEC29" s="14"/>
      <c r="AED29" s="14"/>
      <c r="AEE29" s="14"/>
      <c r="AEF29" s="14"/>
      <c r="AEG29" s="14"/>
      <c r="AEH29" s="14"/>
      <c r="AEI29" s="14"/>
      <c r="AEJ29" s="14"/>
      <c r="AEK29" s="14"/>
      <c r="AEL29" s="14"/>
      <c r="AEM29" s="14"/>
      <c r="AEN29" s="14"/>
      <c r="AEO29" s="14"/>
      <c r="AEP29" s="14"/>
      <c r="AEQ29" s="14"/>
      <c r="AER29" s="14"/>
      <c r="AES29" s="14"/>
      <c r="AET29" s="14"/>
      <c r="AEU29" s="14"/>
      <c r="AEV29" s="14"/>
      <c r="AEW29" s="14"/>
      <c r="AEX29" s="14"/>
      <c r="AEY29" s="14"/>
      <c r="AEZ29" s="14"/>
      <c r="AFA29" s="14"/>
      <c r="AFB29" s="14"/>
      <c r="AFC29" s="14"/>
      <c r="AFD29" s="14"/>
      <c r="AFE29" s="14"/>
      <c r="AFF29" s="14"/>
      <c r="AFG29" s="14"/>
      <c r="AFH29" s="14"/>
      <c r="AFI29" s="14"/>
      <c r="AFJ29" s="14"/>
      <c r="AFK29" s="14"/>
      <c r="AFL29" s="14"/>
      <c r="AFM29" s="14"/>
      <c r="AFN29" s="14"/>
      <c r="AFO29" s="14"/>
      <c r="AFP29" s="14"/>
      <c r="AFQ29" s="14"/>
      <c r="AFR29" s="14"/>
      <c r="AFS29" s="14"/>
      <c r="AFT29" s="14"/>
      <c r="AFU29" s="14"/>
      <c r="AFV29" s="14"/>
      <c r="AFW29" s="14"/>
      <c r="AFX29" s="14"/>
      <c r="AFY29" s="14"/>
      <c r="AFZ29" s="14"/>
      <c r="AGA29" s="14"/>
      <c r="AGB29" s="14"/>
      <c r="AGC29" s="14"/>
      <c r="AGD29" s="14"/>
      <c r="AGE29" s="14"/>
      <c r="AGF29" s="14"/>
      <c r="AGG29" s="14"/>
      <c r="AGH29" s="14"/>
      <c r="AGI29" s="14"/>
      <c r="AGJ29" s="14"/>
      <c r="AGK29" s="14"/>
      <c r="AGL29" s="14"/>
      <c r="AGM29" s="14"/>
      <c r="AGN29" s="14"/>
      <c r="AGO29" s="14"/>
      <c r="AGP29" s="14"/>
      <c r="AGQ29" s="14"/>
      <c r="AGR29" s="14"/>
      <c r="AGS29" s="14"/>
      <c r="AGT29" s="14"/>
      <c r="AGU29" s="14"/>
      <c r="AGV29" s="14"/>
      <c r="AGW29" s="14"/>
      <c r="AGX29" s="14"/>
      <c r="AGY29" s="14"/>
      <c r="AGZ29" s="14"/>
      <c r="AHA29" s="14"/>
      <c r="AHB29" s="14"/>
      <c r="AHC29" s="14"/>
      <c r="AHD29" s="14"/>
      <c r="AHE29" s="14"/>
      <c r="AHF29" s="14"/>
      <c r="AHG29" s="14"/>
      <c r="AHH29" s="14"/>
      <c r="AHI29" s="14"/>
      <c r="AHJ29" s="14"/>
      <c r="AHK29" s="14"/>
      <c r="AHL29" s="14"/>
      <c r="AHM29" s="14"/>
      <c r="AHN29" s="14"/>
      <c r="AHO29" s="14"/>
      <c r="AHP29" s="14"/>
      <c r="AHQ29" s="14"/>
      <c r="AHR29" s="14"/>
      <c r="AHS29" s="14"/>
      <c r="AHT29" s="14"/>
      <c r="AHU29" s="14"/>
      <c r="AHV29" s="14"/>
      <c r="AHW29" s="14"/>
      <c r="AHX29" s="14"/>
      <c r="AHY29" s="14"/>
      <c r="AHZ29" s="14"/>
      <c r="AIA29" s="14"/>
      <c r="AIB29" s="14"/>
      <c r="AIC29" s="14"/>
      <c r="AID29" s="14"/>
      <c r="AIE29" s="14"/>
      <c r="AIF29" s="14"/>
      <c r="AIG29" s="14"/>
      <c r="AIH29" s="14"/>
      <c r="AII29" s="14"/>
      <c r="AIJ29" s="14"/>
      <c r="AIK29" s="14"/>
      <c r="AIL29" s="14"/>
      <c r="AIM29" s="14"/>
      <c r="AIN29" s="14"/>
      <c r="AIO29" s="14"/>
      <c r="AIP29" s="14"/>
      <c r="AIQ29" s="14"/>
      <c r="AIR29" s="14"/>
      <c r="AIS29" s="14"/>
      <c r="AIT29" s="14"/>
      <c r="AIU29" s="14"/>
      <c r="AIV29" s="14"/>
      <c r="AIW29" s="14"/>
      <c r="AIX29" s="14"/>
      <c r="AIY29" s="14"/>
      <c r="AIZ29" s="14"/>
      <c r="AJA29" s="14"/>
      <c r="AJB29" s="14"/>
      <c r="AJC29" s="14"/>
      <c r="AJD29" s="14"/>
      <c r="AJE29" s="14"/>
      <c r="AJF29" s="14"/>
      <c r="AJG29" s="14"/>
      <c r="AJH29" s="14"/>
      <c r="AJI29" s="14"/>
      <c r="AJJ29" s="14"/>
      <c r="AJK29" s="14"/>
      <c r="AJL29" s="14"/>
      <c r="AJM29" s="14"/>
      <c r="AJN29" s="14"/>
      <c r="AJO29" s="14"/>
      <c r="AJP29" s="14"/>
      <c r="AJQ29" s="14"/>
      <c r="AJR29" s="14"/>
      <c r="AJS29" s="14"/>
      <c r="AJT29" s="14"/>
      <c r="AJU29" s="14"/>
      <c r="AJV29" s="14"/>
      <c r="AJW29" s="14"/>
      <c r="AJX29" s="14"/>
      <c r="AJY29" s="14"/>
      <c r="AJZ29" s="14"/>
      <c r="AKA29" s="14"/>
      <c r="AKB29" s="14"/>
      <c r="AKC29" s="14"/>
      <c r="AKD29" s="14"/>
      <c r="AKE29" s="14"/>
      <c r="AKF29" s="14"/>
      <c r="AKG29" s="14"/>
      <c r="AKH29" s="14"/>
      <c r="AKI29" s="14"/>
      <c r="AKJ29" s="14"/>
      <c r="AKK29" s="14"/>
      <c r="AKL29" s="14"/>
      <c r="AKM29" s="14"/>
      <c r="AKN29" s="14"/>
      <c r="AKO29" s="14"/>
      <c r="AKP29" s="14"/>
      <c r="AKQ29" s="14"/>
      <c r="AKR29" s="14"/>
      <c r="AKS29" s="14"/>
      <c r="AKT29" s="14"/>
      <c r="AKU29" s="14"/>
      <c r="AKV29" s="14"/>
      <c r="AKW29" s="14"/>
      <c r="AKX29" s="14"/>
      <c r="AKY29" s="14"/>
      <c r="AKZ29" s="14"/>
      <c r="ALA29" s="14"/>
      <c r="ALB29" s="14"/>
      <c r="ALC29" s="14"/>
      <c r="ALD29" s="14"/>
      <c r="ALE29" s="14"/>
      <c r="ALF29" s="14"/>
      <c r="ALG29" s="14"/>
      <c r="ALH29" s="14"/>
      <c r="ALI29" s="14"/>
      <c r="ALJ29" s="14"/>
      <c r="ALK29" s="14"/>
      <c r="ALL29" s="14"/>
      <c r="ALM29" s="14"/>
      <c r="ALN29" s="14"/>
      <c r="ALO29" s="14"/>
      <c r="ALP29" s="14"/>
      <c r="ALQ29" s="14"/>
      <c r="ALR29" s="14"/>
      <c r="ALS29" s="14"/>
      <c r="ALT29" s="14"/>
      <c r="ALU29" s="14"/>
      <c r="ALV29" s="14"/>
      <c r="ALW29" s="14"/>
      <c r="ALX29" s="14"/>
      <c r="ALY29" s="14"/>
      <c r="ALZ29" s="14"/>
      <c r="AMA29" s="14"/>
      <c r="AMB29" s="14"/>
      <c r="AMC29" s="14"/>
      <c r="AMD29" s="14"/>
      <c r="AME29" s="14"/>
      <c r="AMF29" s="14"/>
      <c r="AMG29" s="14"/>
      <c r="AMH29" s="14"/>
      <c r="AMI29" s="14"/>
      <c r="AMJ29" s="14"/>
      <c r="AMK29" s="14"/>
      <c r="AML29" s="14"/>
    </row>
    <row r="30" spans="1:1026" ht="33.75" x14ac:dyDescent="0.2">
      <c r="A30" s="9" t="s">
        <v>33</v>
      </c>
      <c r="B30" s="8" t="s">
        <v>34</v>
      </c>
      <c r="C30" s="9" t="s">
        <v>35</v>
      </c>
      <c r="D30" s="9" t="s">
        <v>36</v>
      </c>
      <c r="E30" s="9" t="s">
        <v>37</v>
      </c>
      <c r="F30" s="9" t="s">
        <v>39</v>
      </c>
      <c r="G30" s="9" t="s">
        <v>108</v>
      </c>
      <c r="H30" s="8" t="s">
        <v>38</v>
      </c>
      <c r="I30" s="8" t="s">
        <v>40</v>
      </c>
      <c r="J30" s="11" t="s">
        <v>90</v>
      </c>
      <c r="K30" s="9">
        <v>1</v>
      </c>
      <c r="L30" s="9" t="s">
        <v>67</v>
      </c>
      <c r="M30" s="8" t="s">
        <v>42</v>
      </c>
      <c r="N30" s="9">
        <v>3</v>
      </c>
      <c r="O30" s="16"/>
      <c r="P30" s="16"/>
      <c r="Q30" s="16"/>
      <c r="R30" s="24">
        <f t="shared" si="8"/>
        <v>0</v>
      </c>
      <c r="S30" s="16"/>
      <c r="T30" s="24">
        <v>5045275</v>
      </c>
      <c r="U30" s="24"/>
      <c r="V30" s="25">
        <f>R30+S30+T30+U30</f>
        <v>5045275</v>
      </c>
      <c r="W30" s="24">
        <v>3899435.2</v>
      </c>
      <c r="X30" s="28">
        <f t="shared" si="9"/>
        <v>0.77288853432171689</v>
      </c>
      <c r="Y30" s="24">
        <v>2605738.66</v>
      </c>
      <c r="Z30" s="28">
        <f t="shared" si="6"/>
        <v>0.51647108631343186</v>
      </c>
      <c r="AA30" s="24">
        <v>2605738.66</v>
      </c>
      <c r="AB30" s="28">
        <f t="shared" si="7"/>
        <v>0.51647108631343186</v>
      </c>
    </row>
    <row r="31" spans="1:1026" ht="33.75" x14ac:dyDescent="0.2">
      <c r="A31" s="9" t="s">
        <v>149</v>
      </c>
      <c r="B31" s="8" t="s">
        <v>150</v>
      </c>
      <c r="C31" s="9" t="s">
        <v>35</v>
      </c>
      <c r="D31" s="9" t="s">
        <v>36</v>
      </c>
      <c r="E31" s="9" t="s">
        <v>37</v>
      </c>
      <c r="F31" s="9" t="s">
        <v>151</v>
      </c>
      <c r="G31" s="9" t="s">
        <v>102</v>
      </c>
      <c r="H31" s="8" t="s">
        <v>38</v>
      </c>
      <c r="I31" s="8" t="s">
        <v>152</v>
      </c>
      <c r="J31" s="11" t="s">
        <v>153</v>
      </c>
      <c r="K31" s="9">
        <v>1</v>
      </c>
      <c r="L31" s="9" t="s">
        <v>54</v>
      </c>
      <c r="M31" s="8" t="s">
        <v>41</v>
      </c>
      <c r="N31" s="9">
        <v>3</v>
      </c>
      <c r="O31" s="16"/>
      <c r="P31" s="16"/>
      <c r="Q31" s="16"/>
      <c r="R31" s="24">
        <f t="shared" ref="R31:R33" si="17">O31+P31+Q31</f>
        <v>0</v>
      </c>
      <c r="S31" s="16"/>
      <c r="T31" s="24">
        <v>0</v>
      </c>
      <c r="U31" s="24">
        <v>0</v>
      </c>
      <c r="V31" s="25">
        <f t="shared" ref="V31:V33" si="18">R31+S31+T31+U31</f>
        <v>0</v>
      </c>
      <c r="W31" s="24">
        <v>0</v>
      </c>
      <c r="X31" s="28" t="e">
        <f t="shared" ref="X31:X33" si="19">W31/V31</f>
        <v>#DIV/0!</v>
      </c>
      <c r="Y31" s="24">
        <v>0</v>
      </c>
      <c r="Z31" s="28" t="e">
        <f t="shared" ref="Z31:Z33" si="20">Y31/V31</f>
        <v>#DIV/0!</v>
      </c>
      <c r="AA31" s="24">
        <v>0</v>
      </c>
      <c r="AB31" s="28" t="e">
        <f t="shared" ref="AB31:AB33" si="21">AA31/V31</f>
        <v>#DIV/0!</v>
      </c>
    </row>
    <row r="32" spans="1:1026" ht="45" x14ac:dyDescent="0.2">
      <c r="A32" s="9" t="s">
        <v>134</v>
      </c>
      <c r="B32" s="8" t="s">
        <v>135</v>
      </c>
      <c r="C32" s="9" t="s">
        <v>35</v>
      </c>
      <c r="D32" s="9" t="s">
        <v>43</v>
      </c>
      <c r="E32" s="9" t="s">
        <v>37</v>
      </c>
      <c r="F32" s="9" t="s">
        <v>136</v>
      </c>
      <c r="G32" s="9" t="s">
        <v>137</v>
      </c>
      <c r="H32" s="8" t="s">
        <v>38</v>
      </c>
      <c r="I32" s="8" t="s">
        <v>138</v>
      </c>
      <c r="J32" s="11" t="s">
        <v>139</v>
      </c>
      <c r="K32" s="9">
        <v>1</v>
      </c>
      <c r="L32" s="9" t="s">
        <v>54</v>
      </c>
      <c r="M32" s="8" t="s">
        <v>41</v>
      </c>
      <c r="N32" s="9">
        <v>3</v>
      </c>
      <c r="O32" s="16"/>
      <c r="P32" s="16"/>
      <c r="Q32" s="16"/>
      <c r="R32" s="24">
        <f t="shared" ref="R32" si="22">O32+P32+Q32</f>
        <v>0</v>
      </c>
      <c r="S32" s="16"/>
      <c r="T32" s="24">
        <v>0</v>
      </c>
      <c r="U32" s="24">
        <v>7321.26</v>
      </c>
      <c r="V32" s="25">
        <f t="shared" ref="V32" si="23">R32+S32+T32+U32</f>
        <v>7321.26</v>
      </c>
      <c r="W32" s="24">
        <v>7321.26</v>
      </c>
      <c r="X32" s="28">
        <f t="shared" ref="X32" si="24">W32/V32</f>
        <v>1</v>
      </c>
      <c r="Y32" s="24">
        <v>7321.26</v>
      </c>
      <c r="Z32" s="28">
        <f t="shared" ref="Z32" si="25">Y32/V32</f>
        <v>1</v>
      </c>
      <c r="AA32" s="24">
        <v>7321.26</v>
      </c>
      <c r="AB32" s="28">
        <f t="shared" ref="AB32" si="26">AA32/V32</f>
        <v>1</v>
      </c>
    </row>
    <row r="33" spans="1:28" ht="45" x14ac:dyDescent="0.2">
      <c r="A33" s="9" t="s">
        <v>140</v>
      </c>
      <c r="B33" s="8" t="s">
        <v>141</v>
      </c>
      <c r="C33" s="9" t="s">
        <v>35</v>
      </c>
      <c r="D33" s="9" t="s">
        <v>43</v>
      </c>
      <c r="E33" s="9" t="s">
        <v>37</v>
      </c>
      <c r="F33" s="9" t="s">
        <v>136</v>
      </c>
      <c r="G33" s="9" t="s">
        <v>37</v>
      </c>
      <c r="H33" s="8" t="s">
        <v>38</v>
      </c>
      <c r="I33" s="8" t="s">
        <v>138</v>
      </c>
      <c r="J33" s="11" t="s">
        <v>142</v>
      </c>
      <c r="K33" s="9">
        <v>1</v>
      </c>
      <c r="L33" s="9" t="s">
        <v>54</v>
      </c>
      <c r="M33" s="8" t="s">
        <v>41</v>
      </c>
      <c r="N33" s="9">
        <v>3</v>
      </c>
      <c r="O33" s="16"/>
      <c r="P33" s="16"/>
      <c r="Q33" s="16"/>
      <c r="R33" s="24">
        <f t="shared" si="17"/>
        <v>0</v>
      </c>
      <c r="S33" s="16"/>
      <c r="T33" s="24">
        <v>0</v>
      </c>
      <c r="U33" s="24">
        <v>2857.08</v>
      </c>
      <c r="V33" s="25">
        <f t="shared" si="18"/>
        <v>2857.08</v>
      </c>
      <c r="W33" s="24">
        <v>2857.08</v>
      </c>
      <c r="X33" s="28">
        <f t="shared" si="19"/>
        <v>1</v>
      </c>
      <c r="Y33" s="24">
        <v>2857.08</v>
      </c>
      <c r="Z33" s="28">
        <f t="shared" si="20"/>
        <v>1</v>
      </c>
      <c r="AA33" s="24">
        <v>2857.08</v>
      </c>
      <c r="AB33" s="28">
        <f t="shared" si="21"/>
        <v>1</v>
      </c>
    </row>
    <row r="34" spans="1:28" x14ac:dyDescent="0.2">
      <c r="A34" s="32" t="s">
        <v>53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17">
        <f>SUM(O20:O33)</f>
        <v>0</v>
      </c>
      <c r="P34" s="17">
        <f>SUM(P20:P33)</f>
        <v>0</v>
      </c>
      <c r="Q34" s="17">
        <f>SUM(Q20:Q33)</f>
        <v>0</v>
      </c>
      <c r="R34" s="23">
        <f>SUM(R20:R33)</f>
        <v>0</v>
      </c>
      <c r="S34" s="23">
        <f>SUM(S20:S33)</f>
        <v>0</v>
      </c>
      <c r="T34" s="26">
        <f>SUM(T10:T33)</f>
        <v>221381674.85999998</v>
      </c>
      <c r="U34" s="26">
        <f>SUM(U10:U33)</f>
        <v>14652.26</v>
      </c>
      <c r="V34" s="26">
        <f>SUM(V10:V33)</f>
        <v>221396327.12</v>
      </c>
      <c r="W34" s="26">
        <f>SUM(W10:W33)</f>
        <v>176836503.19999999</v>
      </c>
      <c r="X34" s="29">
        <f>W34/V34</f>
        <v>0.79873277709865553</v>
      </c>
      <c r="Y34" s="26">
        <f>SUM(Y10:Y33)</f>
        <v>123854082.64999999</v>
      </c>
      <c r="Z34" s="29">
        <f>Y34/V34</f>
        <v>0.55942248121789884</v>
      </c>
      <c r="AA34" s="26">
        <f>SUM(AA10:AA33)</f>
        <v>121909652.7</v>
      </c>
      <c r="AB34" s="29">
        <f>AA34/V34</f>
        <v>0.5506399057556326</v>
      </c>
    </row>
    <row r="36" spans="1:28" x14ac:dyDescent="0.2">
      <c r="A36" s="21" t="s">
        <v>91</v>
      </c>
      <c r="B36" s="49" t="s">
        <v>92</v>
      </c>
      <c r="C36" s="49"/>
      <c r="D36" s="49"/>
      <c r="E36" s="49"/>
      <c r="F36" s="49"/>
      <c r="G36" s="49"/>
      <c r="H36" s="49"/>
      <c r="I36" s="49"/>
      <c r="J36" s="49"/>
    </row>
    <row r="37" spans="1:28" x14ac:dyDescent="0.2">
      <c r="A37" s="22"/>
      <c r="B37" s="49" t="s">
        <v>93</v>
      </c>
      <c r="C37" s="49"/>
      <c r="D37" s="49"/>
      <c r="E37" s="49"/>
      <c r="F37" s="49"/>
      <c r="G37" s="49"/>
      <c r="H37" s="49"/>
      <c r="I37" s="49"/>
      <c r="J37" s="49"/>
    </row>
    <row r="40" spans="1:28" ht="11.25" customHeight="1" x14ac:dyDescent="0.2">
      <c r="B40" s="2" t="s">
        <v>0</v>
      </c>
      <c r="C40" s="3"/>
      <c r="D40" s="4"/>
      <c r="E40" s="4"/>
      <c r="F40" s="4"/>
      <c r="G40" s="4"/>
      <c r="H40" s="5"/>
      <c r="I40" s="5"/>
      <c r="J40" s="5"/>
      <c r="K40" s="4"/>
      <c r="L40" s="4"/>
    </row>
    <row r="41" spans="1:28" ht="11.25" customHeight="1" x14ac:dyDescent="0.2">
      <c r="B41" s="2" t="s">
        <v>1</v>
      </c>
      <c r="C41" s="42" t="s">
        <v>120</v>
      </c>
      <c r="D41" s="42"/>
      <c r="E41" s="42"/>
      <c r="F41" s="42"/>
      <c r="G41" s="42"/>
      <c r="H41" s="42"/>
      <c r="I41" s="42"/>
      <c r="J41" s="42"/>
      <c r="K41" s="4"/>
      <c r="L41" s="4"/>
    </row>
    <row r="42" spans="1:28" ht="11.25" customHeight="1" x14ac:dyDescent="0.2">
      <c r="B42" s="2" t="s">
        <v>2</v>
      </c>
      <c r="C42" s="42" t="s">
        <v>121</v>
      </c>
      <c r="D42" s="42"/>
      <c r="E42" s="42"/>
      <c r="F42" s="42"/>
      <c r="G42" s="42"/>
      <c r="H42" s="42"/>
      <c r="I42" s="42"/>
      <c r="J42" s="42"/>
      <c r="K42" s="42"/>
      <c r="L42" s="42"/>
    </row>
    <row r="43" spans="1:28" ht="11.25" customHeight="1" x14ac:dyDescent="0.2">
      <c r="B43" s="2" t="s">
        <v>4</v>
      </c>
      <c r="C43" s="43">
        <v>45536</v>
      </c>
      <c r="D43" s="43"/>
      <c r="E43" s="43"/>
      <c r="F43" s="43"/>
      <c r="G43" s="43"/>
      <c r="H43" s="43"/>
      <c r="I43" s="43"/>
      <c r="J43" s="43"/>
      <c r="K43" s="4"/>
      <c r="L43" s="4"/>
    </row>
    <row r="45" spans="1:28" ht="21" customHeight="1" x14ac:dyDescent="0.2">
      <c r="A45" s="45" t="s">
        <v>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 t="s">
        <v>6</v>
      </c>
      <c r="P45" s="46" t="s">
        <v>7</v>
      </c>
      <c r="Q45" s="46"/>
      <c r="R45" s="46" t="s">
        <v>8</v>
      </c>
      <c r="S45" s="46" t="s">
        <v>9</v>
      </c>
      <c r="T45" s="47" t="s">
        <v>10</v>
      </c>
      <c r="U45" s="47"/>
      <c r="V45" s="46" t="s">
        <v>11</v>
      </c>
      <c r="W45" s="48" t="s">
        <v>75</v>
      </c>
      <c r="X45" s="48"/>
      <c r="Y45" s="48"/>
      <c r="Z45" s="48"/>
      <c r="AA45" s="48"/>
      <c r="AB45" s="48"/>
    </row>
    <row r="46" spans="1:28" ht="22.5" x14ac:dyDescent="0.2">
      <c r="A46" s="48" t="s">
        <v>12</v>
      </c>
      <c r="B46" s="48"/>
      <c r="C46" s="33" t="s">
        <v>69</v>
      </c>
      <c r="D46" s="34"/>
      <c r="E46" s="33" t="s">
        <v>70</v>
      </c>
      <c r="F46" s="37"/>
      <c r="G46" s="34"/>
      <c r="H46" s="39" t="s">
        <v>18</v>
      </c>
      <c r="I46" s="40"/>
      <c r="J46" s="41"/>
      <c r="K46" s="48" t="s">
        <v>13</v>
      </c>
      <c r="L46" s="48" t="s">
        <v>73</v>
      </c>
      <c r="M46" s="48"/>
      <c r="N46" s="48" t="s">
        <v>74</v>
      </c>
      <c r="O46" s="46"/>
      <c r="P46" s="18" t="s">
        <v>14</v>
      </c>
      <c r="Q46" s="18" t="s">
        <v>15</v>
      </c>
      <c r="R46" s="46"/>
      <c r="S46" s="46"/>
      <c r="T46" s="19" t="s">
        <v>76</v>
      </c>
      <c r="U46" s="19" t="s">
        <v>77</v>
      </c>
      <c r="V46" s="46"/>
      <c r="W46" s="19" t="s">
        <v>78</v>
      </c>
      <c r="X46" s="19" t="s">
        <v>16</v>
      </c>
      <c r="Y46" s="19" t="s">
        <v>79</v>
      </c>
      <c r="Z46" s="19" t="s">
        <v>16</v>
      </c>
      <c r="AA46" s="19" t="s">
        <v>80</v>
      </c>
      <c r="AB46" s="19" t="s">
        <v>16</v>
      </c>
    </row>
    <row r="47" spans="1:28" ht="19.899999999999999" customHeight="1" x14ac:dyDescent="0.2">
      <c r="A47" s="19" t="s">
        <v>17</v>
      </c>
      <c r="B47" s="19" t="s">
        <v>18</v>
      </c>
      <c r="C47" s="35"/>
      <c r="D47" s="36"/>
      <c r="E47" s="35"/>
      <c r="F47" s="38"/>
      <c r="G47" s="36"/>
      <c r="H47" s="20" t="s">
        <v>71</v>
      </c>
      <c r="I47" s="39" t="s">
        <v>72</v>
      </c>
      <c r="J47" s="41"/>
      <c r="K47" s="48"/>
      <c r="L47" s="19" t="s">
        <v>17</v>
      </c>
      <c r="M47" s="19" t="s">
        <v>18</v>
      </c>
      <c r="N47" s="48"/>
      <c r="O47" s="18" t="s">
        <v>19</v>
      </c>
      <c r="P47" s="18" t="s">
        <v>20</v>
      </c>
      <c r="Q47" s="18" t="s">
        <v>21</v>
      </c>
      <c r="R47" s="18" t="s">
        <v>22</v>
      </c>
      <c r="S47" s="18" t="s">
        <v>23</v>
      </c>
      <c r="T47" s="19" t="s">
        <v>24</v>
      </c>
      <c r="U47" s="19" t="s">
        <v>25</v>
      </c>
      <c r="V47" s="18" t="s">
        <v>26</v>
      </c>
      <c r="W47" s="19" t="s">
        <v>27</v>
      </c>
      <c r="X47" s="19" t="s">
        <v>28</v>
      </c>
      <c r="Y47" s="19" t="s">
        <v>29</v>
      </c>
      <c r="Z47" s="19" t="s">
        <v>30</v>
      </c>
      <c r="AA47" s="19" t="s">
        <v>31</v>
      </c>
      <c r="AB47" s="19" t="s">
        <v>32</v>
      </c>
    </row>
    <row r="48" spans="1:28" ht="45" x14ac:dyDescent="0.2">
      <c r="A48" s="9" t="s">
        <v>112</v>
      </c>
      <c r="B48" s="8" t="s">
        <v>113</v>
      </c>
      <c r="C48" s="9" t="s">
        <v>55</v>
      </c>
      <c r="D48" s="9" t="s">
        <v>50</v>
      </c>
      <c r="E48" s="9" t="s">
        <v>114</v>
      </c>
      <c r="F48" s="9" t="s">
        <v>115</v>
      </c>
      <c r="G48" s="9" t="s">
        <v>102</v>
      </c>
      <c r="H48" s="8" t="s">
        <v>116</v>
      </c>
      <c r="I48" s="8" t="s">
        <v>117</v>
      </c>
      <c r="J48" s="11" t="s">
        <v>122</v>
      </c>
      <c r="K48" s="9">
        <v>2</v>
      </c>
      <c r="L48" s="9" t="s">
        <v>123</v>
      </c>
      <c r="M48" s="8" t="s">
        <v>124</v>
      </c>
      <c r="N48" s="9">
        <v>3</v>
      </c>
      <c r="O48" s="24"/>
      <c r="P48" s="24"/>
      <c r="Q48" s="24"/>
      <c r="R48" s="24">
        <f t="shared" ref="R48:R59" si="27">O48+P48+Q48</f>
        <v>0</v>
      </c>
      <c r="S48" s="24"/>
      <c r="T48" s="24">
        <v>241396.32</v>
      </c>
      <c r="U48" s="24">
        <v>0</v>
      </c>
      <c r="V48" s="25">
        <f>R48+S48+T48+U48</f>
        <v>241396.32</v>
      </c>
      <c r="W48" s="24">
        <v>241396.32</v>
      </c>
      <c r="X48" s="28">
        <f t="shared" ref="X48:X60" si="28">W48/V48</f>
        <v>1</v>
      </c>
      <c r="Y48" s="24">
        <v>241396.32</v>
      </c>
      <c r="Z48" s="28">
        <f t="shared" ref="Z48:Z60" si="29">Y48/V48</f>
        <v>1</v>
      </c>
      <c r="AA48" s="24">
        <v>241396.32</v>
      </c>
      <c r="AB48" s="28">
        <f t="shared" ref="AB48:AB60" si="30">AA48/V48</f>
        <v>1</v>
      </c>
    </row>
    <row r="49" spans="1:1026" ht="45" x14ac:dyDescent="0.2">
      <c r="A49" s="9" t="s">
        <v>112</v>
      </c>
      <c r="B49" s="8" t="s">
        <v>113</v>
      </c>
      <c r="C49" s="9" t="s">
        <v>55</v>
      </c>
      <c r="D49" s="9" t="s">
        <v>50</v>
      </c>
      <c r="E49" s="9" t="s">
        <v>114</v>
      </c>
      <c r="F49" s="9" t="s">
        <v>126</v>
      </c>
      <c r="G49" s="9" t="s">
        <v>102</v>
      </c>
      <c r="H49" s="8" t="s">
        <v>116</v>
      </c>
      <c r="I49" s="8" t="s">
        <v>127</v>
      </c>
      <c r="J49" s="11" t="s">
        <v>122</v>
      </c>
      <c r="K49" s="9">
        <v>2</v>
      </c>
      <c r="L49" s="9" t="s">
        <v>54</v>
      </c>
      <c r="M49" s="8" t="s">
        <v>41</v>
      </c>
      <c r="N49" s="9">
        <v>3</v>
      </c>
      <c r="O49" s="24"/>
      <c r="P49" s="24"/>
      <c r="Q49" s="24"/>
      <c r="R49" s="24">
        <f t="shared" si="27"/>
        <v>0</v>
      </c>
      <c r="S49" s="24"/>
      <c r="T49" s="24">
        <v>218343731.22</v>
      </c>
      <c r="U49" s="24">
        <v>0</v>
      </c>
      <c r="V49" s="25">
        <f t="shared" ref="V49:V59" si="31">R49+S49+T49+U49</f>
        <v>218343731.22</v>
      </c>
      <c r="W49" s="24">
        <v>218343731.22</v>
      </c>
      <c r="X49" s="28">
        <f t="shared" si="28"/>
        <v>1</v>
      </c>
      <c r="Y49" s="24">
        <v>218343731.22</v>
      </c>
      <c r="Z49" s="28">
        <f t="shared" si="29"/>
        <v>1</v>
      </c>
      <c r="AA49" s="24">
        <v>218343731.22</v>
      </c>
      <c r="AB49" s="28">
        <f t="shared" si="30"/>
        <v>1</v>
      </c>
    </row>
    <row r="50" spans="1:1026" ht="45" x14ac:dyDescent="0.2">
      <c r="A50" s="9" t="s">
        <v>112</v>
      </c>
      <c r="B50" s="8" t="s">
        <v>113</v>
      </c>
      <c r="C50" s="9" t="s">
        <v>55</v>
      </c>
      <c r="D50" s="9" t="s">
        <v>50</v>
      </c>
      <c r="E50" s="9" t="s">
        <v>114</v>
      </c>
      <c r="F50" s="9" t="s">
        <v>126</v>
      </c>
      <c r="G50" s="9" t="s">
        <v>102</v>
      </c>
      <c r="H50" s="8" t="s">
        <v>116</v>
      </c>
      <c r="I50" s="8" t="s">
        <v>127</v>
      </c>
      <c r="J50" s="11" t="s">
        <v>122</v>
      </c>
      <c r="K50" s="9">
        <v>2</v>
      </c>
      <c r="L50" s="9" t="s">
        <v>123</v>
      </c>
      <c r="M50" s="8" t="s">
        <v>124</v>
      </c>
      <c r="N50" s="9">
        <v>3</v>
      </c>
      <c r="O50" s="24"/>
      <c r="P50" s="24"/>
      <c r="Q50" s="24"/>
      <c r="R50" s="24">
        <f t="shared" si="27"/>
        <v>0</v>
      </c>
      <c r="S50" s="24"/>
      <c r="T50" s="24">
        <v>511151796.85000002</v>
      </c>
      <c r="U50" s="24">
        <v>0</v>
      </c>
      <c r="V50" s="25">
        <f t="shared" ref="V50:V54" si="32">R50+S50+T50+U50</f>
        <v>511151796.85000002</v>
      </c>
      <c r="W50" s="24">
        <v>511151796.85000002</v>
      </c>
      <c r="X50" s="28">
        <f t="shared" ref="X50:X54" si="33">W50/V50</f>
        <v>1</v>
      </c>
      <c r="Y50" s="24">
        <v>511151796.85000002</v>
      </c>
      <c r="Z50" s="28">
        <f t="shared" ref="Z50:Z54" si="34">Y50/V50</f>
        <v>1</v>
      </c>
      <c r="AA50" s="24">
        <v>511151796.85000002</v>
      </c>
      <c r="AB50" s="28">
        <f t="shared" ref="AB50:AB54" si="35">AA50/V50</f>
        <v>1</v>
      </c>
    </row>
    <row r="51" spans="1:1026" ht="45" x14ac:dyDescent="0.2">
      <c r="A51" s="9" t="s">
        <v>128</v>
      </c>
      <c r="B51" s="8" t="s">
        <v>129</v>
      </c>
      <c r="C51" s="9" t="s">
        <v>55</v>
      </c>
      <c r="D51" s="9" t="s">
        <v>50</v>
      </c>
      <c r="E51" s="9" t="s">
        <v>114</v>
      </c>
      <c r="F51" s="9" t="s">
        <v>126</v>
      </c>
      <c r="G51" s="9" t="s">
        <v>102</v>
      </c>
      <c r="H51" s="8" t="s">
        <v>116</v>
      </c>
      <c r="I51" s="8" t="s">
        <v>127</v>
      </c>
      <c r="J51" s="11" t="s">
        <v>122</v>
      </c>
      <c r="K51" s="9">
        <v>2</v>
      </c>
      <c r="L51" s="9" t="s">
        <v>130</v>
      </c>
      <c r="M51" s="8" t="s">
        <v>131</v>
      </c>
      <c r="N51" s="9">
        <v>3</v>
      </c>
      <c r="O51" s="24"/>
      <c r="P51" s="24"/>
      <c r="Q51" s="24"/>
      <c r="R51" s="24">
        <f t="shared" si="27"/>
        <v>0</v>
      </c>
      <c r="S51" s="24"/>
      <c r="T51" s="24">
        <v>467516.55</v>
      </c>
      <c r="U51" s="24">
        <v>0</v>
      </c>
      <c r="V51" s="25">
        <f t="shared" si="32"/>
        <v>467516.55</v>
      </c>
      <c r="W51" s="24">
        <v>467516.55</v>
      </c>
      <c r="X51" s="28">
        <f t="shared" si="33"/>
        <v>1</v>
      </c>
      <c r="Y51" s="24">
        <v>467516.55</v>
      </c>
      <c r="Z51" s="28">
        <f t="shared" si="34"/>
        <v>1</v>
      </c>
      <c r="AA51" s="24">
        <v>467516.55</v>
      </c>
      <c r="AB51" s="28">
        <f t="shared" si="35"/>
        <v>1</v>
      </c>
    </row>
    <row r="52" spans="1:1026" ht="45" x14ac:dyDescent="0.2">
      <c r="A52" s="9" t="s">
        <v>132</v>
      </c>
      <c r="B52" s="8" t="s">
        <v>133</v>
      </c>
      <c r="C52" s="9" t="s">
        <v>55</v>
      </c>
      <c r="D52" s="9" t="s">
        <v>50</v>
      </c>
      <c r="E52" s="9" t="s">
        <v>114</v>
      </c>
      <c r="F52" s="9" t="s">
        <v>126</v>
      </c>
      <c r="G52" s="9" t="s">
        <v>102</v>
      </c>
      <c r="H52" s="8" t="s">
        <v>116</v>
      </c>
      <c r="I52" s="8" t="s">
        <v>127</v>
      </c>
      <c r="J52" s="11" t="s">
        <v>122</v>
      </c>
      <c r="K52" s="9">
        <v>2</v>
      </c>
      <c r="L52" s="9" t="s">
        <v>54</v>
      </c>
      <c r="M52" s="8" t="s">
        <v>41</v>
      </c>
      <c r="N52" s="9">
        <v>3</v>
      </c>
      <c r="O52" s="24"/>
      <c r="P52" s="24"/>
      <c r="Q52" s="24"/>
      <c r="R52" s="24">
        <f t="shared" si="27"/>
        <v>0</v>
      </c>
      <c r="S52" s="24"/>
      <c r="T52" s="24">
        <v>62311645.640000001</v>
      </c>
      <c r="U52" s="24">
        <v>0</v>
      </c>
      <c r="V52" s="25">
        <f t="shared" si="32"/>
        <v>62311645.640000001</v>
      </c>
      <c r="W52" s="24">
        <v>62311645.640000001</v>
      </c>
      <c r="X52" s="28">
        <f t="shared" si="33"/>
        <v>1</v>
      </c>
      <c r="Y52" s="24">
        <v>62311645.640000001</v>
      </c>
      <c r="Z52" s="28">
        <f t="shared" si="34"/>
        <v>1</v>
      </c>
      <c r="AA52" s="24">
        <v>62311645.640000001</v>
      </c>
      <c r="AB52" s="28">
        <f t="shared" si="35"/>
        <v>1</v>
      </c>
    </row>
    <row r="53" spans="1:1026" ht="45" x14ac:dyDescent="0.2">
      <c r="A53" s="9" t="s">
        <v>132</v>
      </c>
      <c r="B53" s="8" t="s">
        <v>133</v>
      </c>
      <c r="C53" s="9" t="s">
        <v>55</v>
      </c>
      <c r="D53" s="9" t="s">
        <v>50</v>
      </c>
      <c r="E53" s="9" t="s">
        <v>114</v>
      </c>
      <c r="F53" s="9" t="s">
        <v>126</v>
      </c>
      <c r="G53" s="9" t="s">
        <v>102</v>
      </c>
      <c r="H53" s="8" t="s">
        <v>116</v>
      </c>
      <c r="I53" s="8" t="s">
        <v>127</v>
      </c>
      <c r="J53" s="11" t="s">
        <v>122</v>
      </c>
      <c r="K53" s="9">
        <v>2</v>
      </c>
      <c r="L53" s="9" t="s">
        <v>123</v>
      </c>
      <c r="M53" s="8" t="s">
        <v>124</v>
      </c>
      <c r="N53" s="9">
        <v>3</v>
      </c>
      <c r="O53" s="24"/>
      <c r="P53" s="24"/>
      <c r="Q53" s="24"/>
      <c r="R53" s="24">
        <f t="shared" si="27"/>
        <v>0</v>
      </c>
      <c r="S53" s="24"/>
      <c r="T53" s="24">
        <v>127724569.12</v>
      </c>
      <c r="U53" s="24">
        <v>0</v>
      </c>
      <c r="V53" s="25">
        <f t="shared" si="32"/>
        <v>127724569.12</v>
      </c>
      <c r="W53" s="24">
        <v>127724569.12</v>
      </c>
      <c r="X53" s="28">
        <f t="shared" si="33"/>
        <v>1</v>
      </c>
      <c r="Y53" s="24">
        <v>127724569.12</v>
      </c>
      <c r="Z53" s="28">
        <f t="shared" si="34"/>
        <v>1</v>
      </c>
      <c r="AA53" s="24">
        <v>127724569.12</v>
      </c>
      <c r="AB53" s="28">
        <f t="shared" si="35"/>
        <v>1</v>
      </c>
    </row>
    <row r="54" spans="1:1026" ht="45" x14ac:dyDescent="0.2">
      <c r="A54" s="9" t="s">
        <v>118</v>
      </c>
      <c r="B54" s="8" t="s">
        <v>119</v>
      </c>
      <c r="C54" s="9" t="s">
        <v>55</v>
      </c>
      <c r="D54" s="9" t="s">
        <v>50</v>
      </c>
      <c r="E54" s="9" t="s">
        <v>114</v>
      </c>
      <c r="F54" s="9" t="s">
        <v>115</v>
      </c>
      <c r="G54" s="9" t="s">
        <v>102</v>
      </c>
      <c r="H54" s="8" t="s">
        <v>116</v>
      </c>
      <c r="I54" s="8" t="s">
        <v>117</v>
      </c>
      <c r="J54" s="11" t="s">
        <v>122</v>
      </c>
      <c r="K54" s="9">
        <v>1</v>
      </c>
      <c r="L54" s="9" t="s">
        <v>54</v>
      </c>
      <c r="M54" s="8" t="s">
        <v>41</v>
      </c>
      <c r="N54" s="9">
        <v>5</v>
      </c>
      <c r="O54" s="24"/>
      <c r="P54" s="24"/>
      <c r="Q54" s="24"/>
      <c r="R54" s="24">
        <f t="shared" si="27"/>
        <v>0</v>
      </c>
      <c r="S54" s="24"/>
      <c r="T54" s="24">
        <v>63275886.619999997</v>
      </c>
      <c r="U54" s="24">
        <v>0</v>
      </c>
      <c r="V54" s="25">
        <f t="shared" si="32"/>
        <v>63275886.619999997</v>
      </c>
      <c r="W54" s="24">
        <v>63275886.619999997</v>
      </c>
      <c r="X54" s="28">
        <f t="shared" si="33"/>
        <v>1</v>
      </c>
      <c r="Y54" s="24">
        <v>63275886.619999997</v>
      </c>
      <c r="Z54" s="28">
        <f t="shared" si="34"/>
        <v>1</v>
      </c>
      <c r="AA54" s="24">
        <v>63275886.619999997</v>
      </c>
      <c r="AB54" s="28">
        <f t="shared" si="35"/>
        <v>1</v>
      </c>
    </row>
    <row r="55" spans="1:1026" s="15" customFormat="1" ht="45" x14ac:dyDescent="0.2">
      <c r="A55" s="30" t="s">
        <v>118</v>
      </c>
      <c r="B55" s="11" t="s">
        <v>119</v>
      </c>
      <c r="C55" s="30" t="s">
        <v>55</v>
      </c>
      <c r="D55" s="30" t="s">
        <v>50</v>
      </c>
      <c r="E55" s="30" t="s">
        <v>114</v>
      </c>
      <c r="F55" s="30" t="s">
        <v>115</v>
      </c>
      <c r="G55" s="30" t="s">
        <v>102</v>
      </c>
      <c r="H55" s="11" t="s">
        <v>116</v>
      </c>
      <c r="I55" s="11" t="s">
        <v>117</v>
      </c>
      <c r="J55" s="11" t="s">
        <v>122</v>
      </c>
      <c r="K55" s="30">
        <v>1</v>
      </c>
      <c r="L55" s="30" t="s">
        <v>54</v>
      </c>
      <c r="M55" s="11" t="s">
        <v>41</v>
      </c>
      <c r="N55" s="30">
        <v>3</v>
      </c>
      <c r="O55" s="24"/>
      <c r="P55" s="24"/>
      <c r="Q55" s="24"/>
      <c r="R55" s="24">
        <f t="shared" ref="R55" si="36">O55+P55+Q55</f>
        <v>0</v>
      </c>
      <c r="S55" s="24"/>
      <c r="T55" s="24">
        <v>127499147.56</v>
      </c>
      <c r="U55" s="24">
        <v>0</v>
      </c>
      <c r="V55" s="31">
        <f t="shared" ref="V55" si="37">R55+S55+T55+U55</f>
        <v>127499147.56</v>
      </c>
      <c r="W55" s="24">
        <v>127402517.62</v>
      </c>
      <c r="X55" s="28">
        <f t="shared" ref="X55" si="38">W55/V55</f>
        <v>0.99924211305056354</v>
      </c>
      <c r="Y55" s="24">
        <v>127402517.62</v>
      </c>
      <c r="Z55" s="28">
        <f t="shared" ref="Z55" si="39">Y55/V55</f>
        <v>0.99924211305056354</v>
      </c>
      <c r="AA55" s="24">
        <v>127402517.62</v>
      </c>
      <c r="AB55" s="28">
        <f t="shared" ref="AB55" si="40">AA55/V55</f>
        <v>0.99924211305056354</v>
      </c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/>
      <c r="LL55" s="14"/>
      <c r="LM55" s="14"/>
      <c r="LN55" s="14"/>
      <c r="LO55" s="14"/>
      <c r="LP55" s="14"/>
      <c r="LQ55" s="14"/>
      <c r="LR55" s="14"/>
      <c r="LS55" s="14"/>
      <c r="LT55" s="14"/>
      <c r="LU55" s="14"/>
      <c r="LV55" s="14"/>
      <c r="LW55" s="14"/>
      <c r="LX55" s="14"/>
      <c r="LY55" s="14"/>
      <c r="LZ55" s="14"/>
      <c r="MA55" s="14"/>
      <c r="MB55" s="14"/>
      <c r="MC55" s="14"/>
      <c r="MD55" s="14"/>
      <c r="ME55" s="14"/>
      <c r="MF55" s="14"/>
      <c r="MG55" s="14"/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/>
      <c r="NA55" s="14"/>
      <c r="NB55" s="14"/>
      <c r="NC55" s="14"/>
      <c r="ND55" s="14"/>
      <c r="NE55" s="14"/>
      <c r="NF55" s="14"/>
      <c r="NG55" s="14"/>
      <c r="NH55" s="14"/>
      <c r="NI55" s="14"/>
      <c r="NJ55" s="14"/>
      <c r="NK55" s="14"/>
      <c r="NL55" s="14"/>
      <c r="NM55" s="14"/>
      <c r="NN55" s="14"/>
      <c r="NO55" s="14"/>
      <c r="NP55" s="14"/>
      <c r="NQ55" s="14"/>
      <c r="NR55" s="14"/>
      <c r="NS55" s="14"/>
      <c r="NT55" s="14"/>
      <c r="NU55" s="14"/>
      <c r="NV55" s="14"/>
      <c r="NW55" s="14"/>
      <c r="NX55" s="14"/>
      <c r="NY55" s="14"/>
      <c r="NZ55" s="14"/>
      <c r="OA55" s="14"/>
      <c r="OB55" s="14"/>
      <c r="OC55" s="14"/>
      <c r="OD55" s="14"/>
      <c r="OE55" s="14"/>
      <c r="OF55" s="14"/>
      <c r="OG55" s="14"/>
      <c r="OH55" s="14"/>
      <c r="OI55" s="14"/>
      <c r="OJ55" s="14"/>
      <c r="OK55" s="14"/>
      <c r="OL55" s="14"/>
      <c r="OM55" s="14"/>
      <c r="ON55" s="14"/>
      <c r="OO55" s="14"/>
      <c r="OP55" s="14"/>
      <c r="OQ55" s="14"/>
      <c r="OR55" s="14"/>
      <c r="OS55" s="14"/>
      <c r="OT55" s="14"/>
      <c r="OU55" s="14"/>
      <c r="OV55" s="14"/>
      <c r="OW55" s="14"/>
      <c r="OX55" s="14"/>
      <c r="OY55" s="14"/>
      <c r="OZ55" s="14"/>
      <c r="PA55" s="14"/>
      <c r="PB55" s="14"/>
      <c r="PC55" s="14"/>
      <c r="PD55" s="14"/>
      <c r="PE55" s="14"/>
      <c r="PF55" s="14"/>
      <c r="PG55" s="14"/>
      <c r="PH55" s="14"/>
      <c r="PI55" s="14"/>
      <c r="PJ55" s="14"/>
      <c r="PK55" s="14"/>
      <c r="PL55" s="14"/>
      <c r="PM55" s="14"/>
      <c r="PN55" s="14"/>
      <c r="PO55" s="14"/>
      <c r="PP55" s="14"/>
      <c r="PQ55" s="14"/>
      <c r="PR55" s="14"/>
      <c r="PS55" s="14"/>
      <c r="PT55" s="14"/>
      <c r="PU55" s="14"/>
      <c r="PV55" s="14"/>
      <c r="PW55" s="14"/>
      <c r="PX55" s="14"/>
      <c r="PY55" s="14"/>
      <c r="PZ55" s="14"/>
      <c r="QA55" s="14"/>
      <c r="QB55" s="14"/>
      <c r="QC55" s="14"/>
      <c r="QD55" s="14"/>
      <c r="QE55" s="14"/>
      <c r="QF55" s="14"/>
      <c r="QG55" s="14"/>
      <c r="QH55" s="14"/>
      <c r="QI55" s="14"/>
      <c r="QJ55" s="14"/>
      <c r="QK55" s="14"/>
      <c r="QL55" s="14"/>
      <c r="QM55" s="14"/>
      <c r="QN55" s="14"/>
      <c r="QO55" s="14"/>
      <c r="QP55" s="14"/>
      <c r="QQ55" s="14"/>
      <c r="QR55" s="14"/>
      <c r="QS55" s="14"/>
      <c r="QT55" s="14"/>
      <c r="QU55" s="14"/>
      <c r="QV55" s="14"/>
      <c r="QW55" s="14"/>
      <c r="QX55" s="14"/>
      <c r="QY55" s="14"/>
      <c r="QZ55" s="14"/>
      <c r="RA55" s="14"/>
      <c r="RB55" s="14"/>
      <c r="RC55" s="14"/>
      <c r="RD55" s="14"/>
      <c r="RE55" s="14"/>
      <c r="RF55" s="14"/>
      <c r="RG55" s="14"/>
      <c r="RH55" s="14"/>
      <c r="RI55" s="14"/>
      <c r="RJ55" s="14"/>
      <c r="RK55" s="14"/>
      <c r="RL55" s="14"/>
      <c r="RM55" s="14"/>
      <c r="RN55" s="14"/>
      <c r="RO55" s="14"/>
      <c r="RP55" s="14"/>
      <c r="RQ55" s="14"/>
      <c r="RR55" s="14"/>
      <c r="RS55" s="14"/>
      <c r="RT55" s="14"/>
      <c r="RU55" s="14"/>
      <c r="RV55" s="14"/>
      <c r="RW55" s="14"/>
      <c r="RX55" s="14"/>
      <c r="RY55" s="14"/>
      <c r="RZ55" s="14"/>
      <c r="SA55" s="14"/>
      <c r="SB55" s="14"/>
      <c r="SC55" s="14"/>
      <c r="SD55" s="14"/>
      <c r="SE55" s="14"/>
      <c r="SF55" s="14"/>
      <c r="SG55" s="14"/>
      <c r="SH55" s="14"/>
      <c r="SI55" s="14"/>
      <c r="SJ55" s="14"/>
      <c r="SK55" s="14"/>
      <c r="SL55" s="14"/>
      <c r="SM55" s="14"/>
      <c r="SN55" s="14"/>
      <c r="SO55" s="14"/>
      <c r="SP55" s="14"/>
      <c r="SQ55" s="14"/>
      <c r="SR55" s="14"/>
      <c r="SS55" s="14"/>
      <c r="ST55" s="14"/>
      <c r="SU55" s="14"/>
      <c r="SV55" s="14"/>
      <c r="SW55" s="14"/>
      <c r="SX55" s="14"/>
      <c r="SY55" s="14"/>
      <c r="SZ55" s="14"/>
      <c r="TA55" s="14"/>
      <c r="TB55" s="14"/>
      <c r="TC55" s="14"/>
      <c r="TD55" s="14"/>
      <c r="TE55" s="14"/>
      <c r="TF55" s="14"/>
      <c r="TG55" s="14"/>
      <c r="TH55" s="14"/>
      <c r="TI55" s="14"/>
      <c r="TJ55" s="14"/>
      <c r="TK55" s="14"/>
      <c r="TL55" s="14"/>
      <c r="TM55" s="14"/>
      <c r="TN55" s="14"/>
      <c r="TO55" s="14"/>
      <c r="TP55" s="14"/>
      <c r="TQ55" s="14"/>
      <c r="TR55" s="14"/>
      <c r="TS55" s="14"/>
      <c r="TT55" s="14"/>
      <c r="TU55" s="14"/>
      <c r="TV55" s="14"/>
      <c r="TW55" s="14"/>
      <c r="TX55" s="14"/>
      <c r="TY55" s="14"/>
      <c r="TZ55" s="14"/>
      <c r="UA55" s="14"/>
      <c r="UB55" s="14"/>
      <c r="UC55" s="14"/>
      <c r="UD55" s="14"/>
      <c r="UE55" s="14"/>
      <c r="UF55" s="14"/>
      <c r="UG55" s="14"/>
      <c r="UH55" s="14"/>
      <c r="UI55" s="14"/>
      <c r="UJ55" s="14"/>
      <c r="UK55" s="14"/>
      <c r="UL55" s="14"/>
      <c r="UM55" s="14"/>
      <c r="UN55" s="14"/>
      <c r="UO55" s="14"/>
      <c r="UP55" s="14"/>
      <c r="UQ55" s="14"/>
      <c r="UR55" s="14"/>
      <c r="US55" s="14"/>
      <c r="UT55" s="14"/>
      <c r="UU55" s="14"/>
      <c r="UV55" s="14"/>
      <c r="UW55" s="14"/>
      <c r="UX55" s="14"/>
      <c r="UY55" s="14"/>
      <c r="UZ55" s="14"/>
      <c r="VA55" s="14"/>
      <c r="VB55" s="14"/>
      <c r="VC55" s="14"/>
      <c r="VD55" s="14"/>
      <c r="VE55" s="14"/>
      <c r="VF55" s="14"/>
      <c r="VG55" s="14"/>
      <c r="VH55" s="14"/>
      <c r="VI55" s="14"/>
      <c r="VJ55" s="14"/>
      <c r="VK55" s="14"/>
      <c r="VL55" s="14"/>
      <c r="VM55" s="14"/>
      <c r="VN55" s="14"/>
      <c r="VO55" s="14"/>
      <c r="VP55" s="14"/>
      <c r="VQ55" s="14"/>
      <c r="VR55" s="14"/>
      <c r="VS55" s="14"/>
      <c r="VT55" s="14"/>
      <c r="VU55" s="14"/>
      <c r="VV55" s="14"/>
      <c r="VW55" s="14"/>
      <c r="VX55" s="14"/>
      <c r="VY55" s="14"/>
      <c r="VZ55" s="14"/>
      <c r="WA55" s="14"/>
      <c r="WB55" s="14"/>
      <c r="WC55" s="14"/>
      <c r="WD55" s="14"/>
      <c r="WE55" s="14"/>
      <c r="WF55" s="14"/>
      <c r="WG55" s="14"/>
      <c r="WH55" s="14"/>
      <c r="WI55" s="14"/>
      <c r="WJ55" s="14"/>
      <c r="WK55" s="14"/>
      <c r="WL55" s="14"/>
      <c r="WM55" s="14"/>
      <c r="WN55" s="14"/>
      <c r="WO55" s="14"/>
      <c r="WP55" s="14"/>
      <c r="WQ55" s="14"/>
      <c r="WR55" s="14"/>
      <c r="WS55" s="14"/>
      <c r="WT55" s="14"/>
      <c r="WU55" s="14"/>
      <c r="WV55" s="14"/>
      <c r="WW55" s="14"/>
      <c r="WX55" s="14"/>
      <c r="WY55" s="14"/>
      <c r="WZ55" s="14"/>
      <c r="XA55" s="14"/>
      <c r="XB55" s="14"/>
      <c r="XC55" s="14"/>
      <c r="XD55" s="14"/>
      <c r="XE55" s="14"/>
      <c r="XF55" s="14"/>
      <c r="XG55" s="14"/>
      <c r="XH55" s="14"/>
      <c r="XI55" s="14"/>
      <c r="XJ55" s="14"/>
      <c r="XK55" s="14"/>
      <c r="XL55" s="14"/>
      <c r="XM55" s="14"/>
      <c r="XN55" s="14"/>
      <c r="XO55" s="14"/>
      <c r="XP55" s="14"/>
      <c r="XQ55" s="14"/>
      <c r="XR55" s="14"/>
      <c r="XS55" s="14"/>
      <c r="XT55" s="14"/>
      <c r="XU55" s="14"/>
      <c r="XV55" s="14"/>
      <c r="XW55" s="14"/>
      <c r="XX55" s="14"/>
      <c r="XY55" s="14"/>
      <c r="XZ55" s="14"/>
      <c r="YA55" s="14"/>
      <c r="YB55" s="14"/>
      <c r="YC55" s="14"/>
      <c r="YD55" s="14"/>
      <c r="YE55" s="14"/>
      <c r="YF55" s="14"/>
      <c r="YG55" s="14"/>
      <c r="YH55" s="14"/>
      <c r="YI55" s="14"/>
      <c r="YJ55" s="14"/>
      <c r="YK55" s="14"/>
      <c r="YL55" s="14"/>
      <c r="YM55" s="14"/>
      <c r="YN55" s="14"/>
      <c r="YO55" s="14"/>
      <c r="YP55" s="14"/>
      <c r="YQ55" s="14"/>
      <c r="YR55" s="14"/>
      <c r="YS55" s="14"/>
      <c r="YT55" s="14"/>
      <c r="YU55" s="14"/>
      <c r="YV55" s="14"/>
      <c r="YW55" s="14"/>
      <c r="YX55" s="14"/>
      <c r="YY55" s="14"/>
      <c r="YZ55" s="14"/>
      <c r="ZA55" s="14"/>
      <c r="ZB55" s="14"/>
      <c r="ZC55" s="14"/>
      <c r="ZD55" s="14"/>
      <c r="ZE55" s="14"/>
      <c r="ZF55" s="14"/>
      <c r="ZG55" s="14"/>
      <c r="ZH55" s="14"/>
      <c r="ZI55" s="14"/>
      <c r="ZJ55" s="14"/>
      <c r="ZK55" s="14"/>
      <c r="ZL55" s="14"/>
      <c r="ZM55" s="14"/>
      <c r="ZN55" s="14"/>
      <c r="ZO55" s="14"/>
      <c r="ZP55" s="14"/>
      <c r="ZQ55" s="14"/>
      <c r="ZR55" s="14"/>
      <c r="ZS55" s="14"/>
      <c r="ZT55" s="14"/>
      <c r="ZU55" s="14"/>
      <c r="ZV55" s="14"/>
      <c r="ZW55" s="14"/>
      <c r="ZX55" s="14"/>
      <c r="ZY55" s="14"/>
      <c r="ZZ55" s="14"/>
      <c r="AAA55" s="14"/>
      <c r="AAB55" s="14"/>
      <c r="AAC55" s="14"/>
      <c r="AAD55" s="14"/>
      <c r="AAE55" s="14"/>
      <c r="AAF55" s="14"/>
      <c r="AAG55" s="14"/>
      <c r="AAH55" s="14"/>
      <c r="AAI55" s="14"/>
      <c r="AAJ55" s="14"/>
      <c r="AAK55" s="14"/>
      <c r="AAL55" s="14"/>
      <c r="AAM55" s="14"/>
      <c r="AAN55" s="14"/>
      <c r="AAO55" s="14"/>
      <c r="AAP55" s="14"/>
      <c r="AAQ55" s="14"/>
      <c r="AAR55" s="14"/>
      <c r="AAS55" s="14"/>
      <c r="AAT55" s="14"/>
      <c r="AAU55" s="14"/>
      <c r="AAV55" s="14"/>
      <c r="AAW55" s="14"/>
      <c r="AAX55" s="14"/>
      <c r="AAY55" s="14"/>
      <c r="AAZ55" s="14"/>
      <c r="ABA55" s="14"/>
      <c r="ABB55" s="14"/>
      <c r="ABC55" s="14"/>
      <c r="ABD55" s="14"/>
      <c r="ABE55" s="14"/>
      <c r="ABF55" s="14"/>
      <c r="ABG55" s="14"/>
      <c r="ABH55" s="14"/>
      <c r="ABI55" s="14"/>
      <c r="ABJ55" s="14"/>
      <c r="ABK55" s="14"/>
      <c r="ABL55" s="14"/>
      <c r="ABM55" s="14"/>
      <c r="ABN55" s="14"/>
      <c r="ABO55" s="14"/>
      <c r="ABP55" s="14"/>
      <c r="ABQ55" s="14"/>
      <c r="ABR55" s="14"/>
      <c r="ABS55" s="14"/>
      <c r="ABT55" s="14"/>
      <c r="ABU55" s="14"/>
      <c r="ABV55" s="14"/>
      <c r="ABW55" s="14"/>
      <c r="ABX55" s="14"/>
      <c r="ABY55" s="14"/>
      <c r="ABZ55" s="14"/>
      <c r="ACA55" s="14"/>
      <c r="ACB55" s="14"/>
      <c r="ACC55" s="14"/>
      <c r="ACD55" s="14"/>
      <c r="ACE55" s="14"/>
      <c r="ACF55" s="14"/>
      <c r="ACG55" s="14"/>
      <c r="ACH55" s="14"/>
      <c r="ACI55" s="14"/>
      <c r="ACJ55" s="14"/>
      <c r="ACK55" s="14"/>
      <c r="ACL55" s="14"/>
      <c r="ACM55" s="14"/>
      <c r="ACN55" s="14"/>
      <c r="ACO55" s="14"/>
      <c r="ACP55" s="14"/>
      <c r="ACQ55" s="14"/>
      <c r="ACR55" s="14"/>
      <c r="ACS55" s="14"/>
      <c r="ACT55" s="14"/>
      <c r="ACU55" s="14"/>
      <c r="ACV55" s="14"/>
      <c r="ACW55" s="14"/>
      <c r="ACX55" s="14"/>
      <c r="ACY55" s="14"/>
      <c r="ACZ55" s="14"/>
      <c r="ADA55" s="14"/>
      <c r="ADB55" s="14"/>
      <c r="ADC55" s="14"/>
      <c r="ADD55" s="14"/>
      <c r="ADE55" s="14"/>
      <c r="ADF55" s="14"/>
      <c r="ADG55" s="14"/>
      <c r="ADH55" s="14"/>
      <c r="ADI55" s="14"/>
      <c r="ADJ55" s="14"/>
      <c r="ADK55" s="14"/>
      <c r="ADL55" s="14"/>
      <c r="ADM55" s="14"/>
      <c r="ADN55" s="14"/>
      <c r="ADO55" s="14"/>
      <c r="ADP55" s="14"/>
      <c r="ADQ55" s="14"/>
      <c r="ADR55" s="14"/>
      <c r="ADS55" s="14"/>
      <c r="ADT55" s="14"/>
      <c r="ADU55" s="14"/>
      <c r="ADV55" s="14"/>
      <c r="ADW55" s="14"/>
      <c r="ADX55" s="14"/>
      <c r="ADY55" s="14"/>
      <c r="ADZ55" s="14"/>
      <c r="AEA55" s="14"/>
      <c r="AEB55" s="14"/>
      <c r="AEC55" s="14"/>
      <c r="AED55" s="14"/>
      <c r="AEE55" s="14"/>
      <c r="AEF55" s="14"/>
      <c r="AEG55" s="14"/>
      <c r="AEH55" s="14"/>
      <c r="AEI55" s="14"/>
      <c r="AEJ55" s="14"/>
      <c r="AEK55" s="14"/>
      <c r="AEL55" s="14"/>
      <c r="AEM55" s="14"/>
      <c r="AEN55" s="14"/>
      <c r="AEO55" s="14"/>
      <c r="AEP55" s="14"/>
      <c r="AEQ55" s="14"/>
      <c r="AER55" s="14"/>
      <c r="AES55" s="14"/>
      <c r="AET55" s="14"/>
      <c r="AEU55" s="14"/>
      <c r="AEV55" s="14"/>
      <c r="AEW55" s="14"/>
      <c r="AEX55" s="14"/>
      <c r="AEY55" s="14"/>
      <c r="AEZ55" s="14"/>
      <c r="AFA55" s="14"/>
      <c r="AFB55" s="14"/>
      <c r="AFC55" s="14"/>
      <c r="AFD55" s="14"/>
      <c r="AFE55" s="14"/>
      <c r="AFF55" s="14"/>
      <c r="AFG55" s="14"/>
      <c r="AFH55" s="14"/>
      <c r="AFI55" s="14"/>
      <c r="AFJ55" s="14"/>
      <c r="AFK55" s="14"/>
      <c r="AFL55" s="14"/>
      <c r="AFM55" s="14"/>
      <c r="AFN55" s="14"/>
      <c r="AFO55" s="14"/>
      <c r="AFP55" s="14"/>
      <c r="AFQ55" s="14"/>
      <c r="AFR55" s="14"/>
      <c r="AFS55" s="14"/>
      <c r="AFT55" s="14"/>
      <c r="AFU55" s="14"/>
      <c r="AFV55" s="14"/>
      <c r="AFW55" s="14"/>
      <c r="AFX55" s="14"/>
      <c r="AFY55" s="14"/>
      <c r="AFZ55" s="14"/>
      <c r="AGA55" s="14"/>
      <c r="AGB55" s="14"/>
      <c r="AGC55" s="14"/>
      <c r="AGD55" s="14"/>
      <c r="AGE55" s="14"/>
      <c r="AGF55" s="14"/>
      <c r="AGG55" s="14"/>
      <c r="AGH55" s="14"/>
      <c r="AGI55" s="14"/>
      <c r="AGJ55" s="14"/>
      <c r="AGK55" s="14"/>
      <c r="AGL55" s="14"/>
      <c r="AGM55" s="14"/>
      <c r="AGN55" s="14"/>
      <c r="AGO55" s="14"/>
      <c r="AGP55" s="14"/>
      <c r="AGQ55" s="14"/>
      <c r="AGR55" s="14"/>
      <c r="AGS55" s="14"/>
      <c r="AGT55" s="14"/>
      <c r="AGU55" s="14"/>
      <c r="AGV55" s="14"/>
      <c r="AGW55" s="14"/>
      <c r="AGX55" s="14"/>
      <c r="AGY55" s="14"/>
      <c r="AGZ55" s="14"/>
      <c r="AHA55" s="14"/>
      <c r="AHB55" s="14"/>
      <c r="AHC55" s="14"/>
      <c r="AHD55" s="14"/>
      <c r="AHE55" s="14"/>
      <c r="AHF55" s="14"/>
      <c r="AHG55" s="14"/>
      <c r="AHH55" s="14"/>
      <c r="AHI55" s="14"/>
      <c r="AHJ55" s="14"/>
      <c r="AHK55" s="14"/>
      <c r="AHL55" s="14"/>
      <c r="AHM55" s="14"/>
      <c r="AHN55" s="14"/>
      <c r="AHO55" s="14"/>
      <c r="AHP55" s="14"/>
      <c r="AHQ55" s="14"/>
      <c r="AHR55" s="14"/>
      <c r="AHS55" s="14"/>
      <c r="AHT55" s="14"/>
      <c r="AHU55" s="14"/>
      <c r="AHV55" s="14"/>
      <c r="AHW55" s="14"/>
      <c r="AHX55" s="14"/>
      <c r="AHY55" s="14"/>
      <c r="AHZ55" s="14"/>
      <c r="AIA55" s="14"/>
      <c r="AIB55" s="14"/>
      <c r="AIC55" s="14"/>
      <c r="AID55" s="14"/>
      <c r="AIE55" s="14"/>
      <c r="AIF55" s="14"/>
      <c r="AIG55" s="14"/>
      <c r="AIH55" s="14"/>
      <c r="AII55" s="14"/>
      <c r="AIJ55" s="14"/>
      <c r="AIK55" s="14"/>
      <c r="AIL55" s="14"/>
      <c r="AIM55" s="14"/>
      <c r="AIN55" s="14"/>
      <c r="AIO55" s="14"/>
      <c r="AIP55" s="14"/>
      <c r="AIQ55" s="14"/>
      <c r="AIR55" s="14"/>
      <c r="AIS55" s="14"/>
      <c r="AIT55" s="14"/>
      <c r="AIU55" s="14"/>
      <c r="AIV55" s="14"/>
      <c r="AIW55" s="14"/>
      <c r="AIX55" s="14"/>
      <c r="AIY55" s="14"/>
      <c r="AIZ55" s="14"/>
      <c r="AJA55" s="14"/>
      <c r="AJB55" s="14"/>
      <c r="AJC55" s="14"/>
      <c r="AJD55" s="14"/>
      <c r="AJE55" s="14"/>
      <c r="AJF55" s="14"/>
      <c r="AJG55" s="14"/>
      <c r="AJH55" s="14"/>
      <c r="AJI55" s="14"/>
      <c r="AJJ55" s="14"/>
      <c r="AJK55" s="14"/>
      <c r="AJL55" s="14"/>
      <c r="AJM55" s="14"/>
      <c r="AJN55" s="14"/>
      <c r="AJO55" s="14"/>
      <c r="AJP55" s="14"/>
      <c r="AJQ55" s="14"/>
      <c r="AJR55" s="14"/>
      <c r="AJS55" s="14"/>
      <c r="AJT55" s="14"/>
      <c r="AJU55" s="14"/>
      <c r="AJV55" s="14"/>
      <c r="AJW55" s="14"/>
      <c r="AJX55" s="14"/>
      <c r="AJY55" s="14"/>
      <c r="AJZ55" s="14"/>
      <c r="AKA55" s="14"/>
      <c r="AKB55" s="14"/>
      <c r="AKC55" s="14"/>
      <c r="AKD55" s="14"/>
      <c r="AKE55" s="14"/>
      <c r="AKF55" s="14"/>
      <c r="AKG55" s="14"/>
      <c r="AKH55" s="14"/>
      <c r="AKI55" s="14"/>
      <c r="AKJ55" s="14"/>
      <c r="AKK55" s="14"/>
      <c r="AKL55" s="14"/>
      <c r="AKM55" s="14"/>
      <c r="AKN55" s="14"/>
      <c r="AKO55" s="14"/>
      <c r="AKP55" s="14"/>
      <c r="AKQ55" s="14"/>
      <c r="AKR55" s="14"/>
      <c r="AKS55" s="14"/>
      <c r="AKT55" s="14"/>
      <c r="AKU55" s="14"/>
      <c r="AKV55" s="14"/>
      <c r="AKW55" s="14"/>
      <c r="AKX55" s="14"/>
      <c r="AKY55" s="14"/>
      <c r="AKZ55" s="14"/>
      <c r="ALA55" s="14"/>
      <c r="ALB55" s="14"/>
      <c r="ALC55" s="14"/>
      <c r="ALD55" s="14"/>
      <c r="ALE55" s="14"/>
      <c r="ALF55" s="14"/>
      <c r="ALG55" s="14"/>
      <c r="ALH55" s="14"/>
      <c r="ALI55" s="14"/>
      <c r="ALJ55" s="14"/>
      <c r="ALK55" s="14"/>
      <c r="ALL55" s="14"/>
      <c r="ALM55" s="14"/>
      <c r="ALN55" s="14"/>
      <c r="ALO55" s="14"/>
      <c r="ALP55" s="14"/>
      <c r="ALQ55" s="14"/>
      <c r="ALR55" s="14"/>
      <c r="ALS55" s="14"/>
      <c r="ALT55" s="14"/>
      <c r="ALU55" s="14"/>
      <c r="ALV55" s="14"/>
      <c r="ALW55" s="14"/>
      <c r="ALX55" s="14"/>
      <c r="ALY55" s="14"/>
      <c r="ALZ55" s="14"/>
      <c r="AMA55" s="14"/>
      <c r="AMB55" s="14"/>
      <c r="AMC55" s="14"/>
      <c r="AMD55" s="14"/>
      <c r="AME55" s="14"/>
      <c r="AMF55" s="14"/>
      <c r="AMG55" s="14"/>
      <c r="AMH55" s="14"/>
      <c r="AMI55" s="14"/>
      <c r="AMJ55" s="14"/>
      <c r="AMK55" s="14"/>
      <c r="AML55" s="14"/>
    </row>
    <row r="56" spans="1:1026" ht="45" x14ac:dyDescent="0.2">
      <c r="A56" s="9" t="s">
        <v>118</v>
      </c>
      <c r="B56" s="8" t="s">
        <v>119</v>
      </c>
      <c r="C56" s="9" t="s">
        <v>55</v>
      </c>
      <c r="D56" s="9" t="s">
        <v>50</v>
      </c>
      <c r="E56" s="9" t="s">
        <v>114</v>
      </c>
      <c r="F56" s="9" t="s">
        <v>143</v>
      </c>
      <c r="G56" s="9" t="s">
        <v>102</v>
      </c>
      <c r="H56" s="8" t="s">
        <v>116</v>
      </c>
      <c r="I56" s="8" t="s">
        <v>94</v>
      </c>
      <c r="J56" s="11" t="s">
        <v>144</v>
      </c>
      <c r="K56" s="9">
        <v>1</v>
      </c>
      <c r="L56" s="9" t="s">
        <v>54</v>
      </c>
      <c r="M56" s="8" t="s">
        <v>41</v>
      </c>
      <c r="N56" s="9">
        <v>1</v>
      </c>
      <c r="O56" s="24"/>
      <c r="P56" s="24"/>
      <c r="Q56" s="24"/>
      <c r="R56" s="24">
        <f t="shared" ref="R56:R58" si="41">O56+P56+Q56</f>
        <v>0</v>
      </c>
      <c r="S56" s="24"/>
      <c r="T56" s="24">
        <v>775897</v>
      </c>
      <c r="U56" s="24">
        <v>0</v>
      </c>
      <c r="V56" s="25">
        <f t="shared" ref="V56" si="42">R56+S56+T56+U56</f>
        <v>775897</v>
      </c>
      <c r="W56" s="24">
        <v>686130.82</v>
      </c>
      <c r="X56" s="28">
        <f t="shared" ref="X56" si="43">W56/V56</f>
        <v>0.88430657677501001</v>
      </c>
      <c r="Y56" s="24">
        <v>686130.82</v>
      </c>
      <c r="Z56" s="28">
        <f t="shared" ref="Z56" si="44">Y56/V56</f>
        <v>0.88430657677501001</v>
      </c>
      <c r="AA56" s="24">
        <v>686130.82</v>
      </c>
      <c r="AB56" s="28">
        <f t="shared" ref="AB56" si="45">AA56/V56</f>
        <v>0.88430657677501001</v>
      </c>
    </row>
    <row r="57" spans="1:1026" ht="45" x14ac:dyDescent="0.2">
      <c r="A57" s="9" t="s">
        <v>118</v>
      </c>
      <c r="B57" s="8" t="s">
        <v>119</v>
      </c>
      <c r="C57" s="9" t="s">
        <v>55</v>
      </c>
      <c r="D57" s="9" t="s">
        <v>50</v>
      </c>
      <c r="E57" s="9" t="s">
        <v>114</v>
      </c>
      <c r="F57" s="9" t="s">
        <v>126</v>
      </c>
      <c r="G57" s="9" t="s">
        <v>102</v>
      </c>
      <c r="H57" s="8" t="s">
        <v>116</v>
      </c>
      <c r="I57" s="8" t="s">
        <v>127</v>
      </c>
      <c r="J57" s="11" t="s">
        <v>122</v>
      </c>
      <c r="K57" s="9">
        <v>1</v>
      </c>
      <c r="L57" s="9" t="s">
        <v>54</v>
      </c>
      <c r="M57" s="8" t="s">
        <v>41</v>
      </c>
      <c r="N57" s="9">
        <v>5</v>
      </c>
      <c r="O57" s="24"/>
      <c r="P57" s="24"/>
      <c r="Q57" s="24"/>
      <c r="R57" s="24">
        <f t="shared" si="41"/>
        <v>0</v>
      </c>
      <c r="S57" s="24"/>
      <c r="T57" s="24">
        <v>642.28</v>
      </c>
      <c r="U57" s="24">
        <v>0</v>
      </c>
      <c r="V57" s="25">
        <f t="shared" ref="V57:V58" si="46">R57+S57+T57+U57</f>
        <v>642.28</v>
      </c>
      <c r="W57" s="24">
        <v>642.28</v>
      </c>
      <c r="X57" s="28">
        <f t="shared" ref="X57:X58" si="47">W57/V57</f>
        <v>1</v>
      </c>
      <c r="Y57" s="24">
        <v>642.28</v>
      </c>
      <c r="Z57" s="28">
        <f t="shared" ref="Z57:Z58" si="48">Y57/V57</f>
        <v>1</v>
      </c>
      <c r="AA57" s="24">
        <v>642.28</v>
      </c>
      <c r="AB57" s="28">
        <f t="shared" ref="AB57:AB58" si="49">AA57/V57</f>
        <v>1</v>
      </c>
    </row>
    <row r="58" spans="1:1026" ht="45" x14ac:dyDescent="0.2">
      <c r="A58" s="9" t="s">
        <v>118</v>
      </c>
      <c r="B58" s="8" t="s">
        <v>119</v>
      </c>
      <c r="C58" s="9" t="s">
        <v>55</v>
      </c>
      <c r="D58" s="9" t="s">
        <v>50</v>
      </c>
      <c r="E58" s="9" t="s">
        <v>114</v>
      </c>
      <c r="F58" s="9" t="s">
        <v>126</v>
      </c>
      <c r="G58" s="9" t="s">
        <v>102</v>
      </c>
      <c r="H58" s="8" t="s">
        <v>116</v>
      </c>
      <c r="I58" s="8" t="s">
        <v>127</v>
      </c>
      <c r="J58" s="11" t="s">
        <v>122</v>
      </c>
      <c r="K58" s="9">
        <v>1</v>
      </c>
      <c r="L58" s="9" t="s">
        <v>54</v>
      </c>
      <c r="M58" s="8" t="s">
        <v>41</v>
      </c>
      <c r="N58" s="9">
        <v>3</v>
      </c>
      <c r="O58" s="24"/>
      <c r="P58" s="24"/>
      <c r="Q58" s="24"/>
      <c r="R58" s="24">
        <f t="shared" si="41"/>
        <v>0</v>
      </c>
      <c r="S58" s="24"/>
      <c r="T58" s="24">
        <v>24702750.190000001</v>
      </c>
      <c r="U58" s="24">
        <v>0</v>
      </c>
      <c r="V58" s="25">
        <f t="shared" si="46"/>
        <v>24702750.190000001</v>
      </c>
      <c r="W58" s="24">
        <v>24702750.190000001</v>
      </c>
      <c r="X58" s="28">
        <f t="shared" si="47"/>
        <v>1</v>
      </c>
      <c r="Y58" s="24">
        <v>24702750.190000001</v>
      </c>
      <c r="Z58" s="28">
        <f t="shared" si="48"/>
        <v>1</v>
      </c>
      <c r="AA58" s="24">
        <v>24702750.190000001</v>
      </c>
      <c r="AB58" s="28">
        <f t="shared" si="49"/>
        <v>1</v>
      </c>
    </row>
    <row r="59" spans="1:1026" ht="45" x14ac:dyDescent="0.2">
      <c r="A59" s="9" t="s">
        <v>118</v>
      </c>
      <c r="B59" s="8" t="s">
        <v>119</v>
      </c>
      <c r="C59" s="9" t="s">
        <v>55</v>
      </c>
      <c r="D59" s="9" t="s">
        <v>50</v>
      </c>
      <c r="E59" s="9" t="s">
        <v>114</v>
      </c>
      <c r="F59" s="9" t="s">
        <v>126</v>
      </c>
      <c r="G59" s="9" t="s">
        <v>102</v>
      </c>
      <c r="H59" s="8" t="s">
        <v>116</v>
      </c>
      <c r="I59" s="8" t="s">
        <v>127</v>
      </c>
      <c r="J59" s="11" t="s">
        <v>122</v>
      </c>
      <c r="K59" s="9">
        <v>1</v>
      </c>
      <c r="L59" s="9" t="s">
        <v>54</v>
      </c>
      <c r="M59" s="8" t="s">
        <v>41</v>
      </c>
      <c r="N59" s="9">
        <v>1</v>
      </c>
      <c r="O59" s="24"/>
      <c r="P59" s="24"/>
      <c r="Q59" s="24"/>
      <c r="R59" s="24">
        <f t="shared" si="27"/>
        <v>0</v>
      </c>
      <c r="S59" s="24"/>
      <c r="T59" s="24">
        <v>16742905.35</v>
      </c>
      <c r="U59" s="24">
        <v>0</v>
      </c>
      <c r="V59" s="25">
        <f t="shared" si="31"/>
        <v>16742905.35</v>
      </c>
      <c r="W59" s="24">
        <v>16742905.35</v>
      </c>
      <c r="X59" s="28">
        <f t="shared" si="28"/>
        <v>1</v>
      </c>
      <c r="Y59" s="24">
        <v>16742905.35</v>
      </c>
      <c r="Z59" s="28">
        <f t="shared" si="29"/>
        <v>1</v>
      </c>
      <c r="AA59" s="24">
        <v>16742905.35</v>
      </c>
      <c r="AB59" s="28">
        <f t="shared" si="30"/>
        <v>1</v>
      </c>
    </row>
    <row r="60" spans="1:1026" x14ac:dyDescent="0.2">
      <c r="A60" s="32" t="s">
        <v>53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7">
        <f>SUM(O45:O59)</f>
        <v>0</v>
      </c>
      <c r="P60" s="27">
        <f>SUM(P45:P59)</f>
        <v>0</v>
      </c>
      <c r="Q60" s="27">
        <f>SUM(Q45:Q59)</f>
        <v>0</v>
      </c>
      <c r="R60" s="23">
        <f t="shared" ref="R60:W60" si="50">SUM(R48:R59)</f>
        <v>0</v>
      </c>
      <c r="S60" s="23">
        <f t="shared" si="50"/>
        <v>0</v>
      </c>
      <c r="T60" s="26">
        <f t="shared" si="50"/>
        <v>1153237884.6999998</v>
      </c>
      <c r="U60" s="23">
        <f t="shared" si="50"/>
        <v>0</v>
      </c>
      <c r="V60" s="26">
        <f t="shared" si="50"/>
        <v>1153237884.6999998</v>
      </c>
      <c r="W60" s="26">
        <f t="shared" si="50"/>
        <v>1153051488.5799999</v>
      </c>
      <c r="X60" s="29">
        <f t="shared" si="28"/>
        <v>0.99983837149084953</v>
      </c>
      <c r="Y60" s="26">
        <f>SUM(Y48:Y59)</f>
        <v>1153051488.5799999</v>
      </c>
      <c r="Z60" s="29">
        <f t="shared" si="29"/>
        <v>0.99983837149084953</v>
      </c>
      <c r="AA60" s="26">
        <f>SUM(AA48:AA59)</f>
        <v>1153051488.5799999</v>
      </c>
      <c r="AB60" s="29">
        <f t="shared" si="30"/>
        <v>0.99983837149084953</v>
      </c>
    </row>
    <row r="62" spans="1:1026" x14ac:dyDescent="0.2">
      <c r="A62" s="21" t="s">
        <v>91</v>
      </c>
      <c r="B62" s="49" t="s">
        <v>92</v>
      </c>
      <c r="C62" s="49"/>
      <c r="D62" s="49"/>
      <c r="E62" s="49"/>
      <c r="F62" s="49"/>
      <c r="G62" s="49"/>
      <c r="H62" s="49"/>
      <c r="I62" s="49"/>
      <c r="J62" s="49"/>
    </row>
    <row r="63" spans="1:1026" x14ac:dyDescent="0.2">
      <c r="A63" s="22"/>
      <c r="B63" s="49" t="s">
        <v>93</v>
      </c>
      <c r="C63" s="49"/>
      <c r="D63" s="49"/>
      <c r="E63" s="49"/>
      <c r="F63" s="49"/>
      <c r="G63" s="49"/>
      <c r="H63" s="49"/>
      <c r="I63" s="49"/>
      <c r="J63" s="49"/>
    </row>
  </sheetData>
  <mergeCells count="45">
    <mergeCell ref="B36:J36"/>
    <mergeCell ref="B37:J37"/>
    <mergeCell ref="B62:J62"/>
    <mergeCell ref="B63:J63"/>
    <mergeCell ref="A60:N60"/>
    <mergeCell ref="C41:J41"/>
    <mergeCell ref="C42:L42"/>
    <mergeCell ref="C43:J43"/>
    <mergeCell ref="T45:U45"/>
    <mergeCell ref="V45:V46"/>
    <mergeCell ref="W45:AB45"/>
    <mergeCell ref="A46:B46"/>
    <mergeCell ref="C46:D47"/>
    <mergeCell ref="E46:G47"/>
    <mergeCell ref="H46:J46"/>
    <mergeCell ref="K46:K47"/>
    <mergeCell ref="L46:M46"/>
    <mergeCell ref="N46:N47"/>
    <mergeCell ref="I47:J47"/>
    <mergeCell ref="A45:N45"/>
    <mergeCell ref="O45:O46"/>
    <mergeCell ref="P45:Q45"/>
    <mergeCell ref="R45:R46"/>
    <mergeCell ref="S45:S46"/>
    <mergeCell ref="C2:J2"/>
    <mergeCell ref="C3:L3"/>
    <mergeCell ref="C4:J4"/>
    <mergeCell ref="A6:AB6"/>
    <mergeCell ref="A7:N7"/>
    <mergeCell ref="O7:O8"/>
    <mergeCell ref="P7:Q7"/>
    <mergeCell ref="R7:R8"/>
    <mergeCell ref="S7:S8"/>
    <mergeCell ref="T7:U7"/>
    <mergeCell ref="V7:V8"/>
    <mergeCell ref="W7:AB7"/>
    <mergeCell ref="A8:B8"/>
    <mergeCell ref="K8:K9"/>
    <mergeCell ref="L8:M8"/>
    <mergeCell ref="N8:N9"/>
    <mergeCell ref="A34:N34"/>
    <mergeCell ref="C8:D9"/>
    <mergeCell ref="E8:G9"/>
    <mergeCell ref="H8:J8"/>
    <mergeCell ref="I9:J9"/>
  </mergeCells>
  <phoneticPr fontId="9" type="noConversion"/>
  <printOptions horizontalCentered="1"/>
  <pageMargins left="0.196527777777778" right="0.196527777777778" top="0.39374999999999999" bottom="0.196527777777778" header="0.51180555555555496" footer="0.51180555555555496"/>
  <pageSetup paperSize="9" scale="50" firstPageNumber="0" orientation="landscape" horizontalDpi="300" verticalDpi="300" r:id="rId1"/>
  <ignoredErrors>
    <ignoredError sqref="A34:N34 O30:S30 O10:S23 X10:X23 Z10:Z23 Z30 AB10:AB23 A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 2024 (TRF6 - 090059-090060)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De Figueiredo Gomes</dc:creator>
  <cp:lastModifiedBy>Cristiane De Figueiredo Gomes</cp:lastModifiedBy>
  <cp:revision>1</cp:revision>
  <cp:lastPrinted>2023-03-10T22:39:15Z</cp:lastPrinted>
  <dcterms:created xsi:type="dcterms:W3CDTF">2023-03-10T17:40:03Z</dcterms:created>
  <dcterms:modified xsi:type="dcterms:W3CDTF">2024-10-14T18:21:36Z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