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4. ABR\"/>
    </mc:Choice>
  </mc:AlternateContent>
  <xr:revisionPtr revIDLastSave="0" documentId="13_ncr:1_{D9E49615-75EC-4D8D-A797-895509AF9A9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BR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V25" i="1" s="1"/>
  <c r="R46" i="1"/>
  <c r="V46" i="1" s="1"/>
  <c r="X46" i="1" s="1"/>
  <c r="R24" i="1"/>
  <c r="V24" i="1" s="1"/>
  <c r="R22" i="1"/>
  <c r="V22" i="1" s="1"/>
  <c r="X22" i="1" s="1"/>
  <c r="R23" i="1"/>
  <c r="V23" i="1" s="1"/>
  <c r="R41" i="1"/>
  <c r="V41" i="1" s="1"/>
  <c r="R42" i="1"/>
  <c r="V42" i="1" s="1"/>
  <c r="R43" i="1"/>
  <c r="V43" i="1" s="1"/>
  <c r="R44" i="1"/>
  <c r="V44" i="1" s="1"/>
  <c r="R45" i="1"/>
  <c r="V45" i="1" s="1"/>
  <c r="R47" i="1"/>
  <c r="V47" i="1" s="1"/>
  <c r="AA27" i="1"/>
  <c r="Y27" i="1"/>
  <c r="W27" i="1"/>
  <c r="U27" i="1"/>
  <c r="T27" i="1"/>
  <c r="S27" i="1"/>
  <c r="Q27" i="1"/>
  <c r="P27" i="1"/>
  <c r="O27" i="1"/>
  <c r="X25" i="1" l="1"/>
  <c r="Z25" i="1"/>
  <c r="AB25" i="1"/>
  <c r="AB46" i="1"/>
  <c r="Z46" i="1"/>
  <c r="X24" i="1"/>
  <c r="AB24" i="1"/>
  <c r="Z24" i="1"/>
  <c r="X23" i="1"/>
  <c r="Z23" i="1"/>
  <c r="AB23" i="1"/>
  <c r="Z22" i="1"/>
  <c r="AB22" i="1"/>
  <c r="AB47" i="1"/>
  <c r="X45" i="1"/>
  <c r="X44" i="1"/>
  <c r="AB43" i="1"/>
  <c r="X47" i="1" l="1"/>
  <c r="Z47" i="1"/>
  <c r="X43" i="1"/>
  <c r="AB45" i="1"/>
  <c r="Z45" i="1"/>
  <c r="AB44" i="1"/>
  <c r="Z44" i="1"/>
  <c r="Z43" i="1"/>
  <c r="P48" i="1"/>
  <c r="Q48" i="1"/>
  <c r="O48" i="1"/>
  <c r="S48" i="1"/>
  <c r="AA48" i="1"/>
  <c r="Y48" i="1"/>
  <c r="W48" i="1"/>
  <c r="U48" i="1"/>
  <c r="T48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26" i="1"/>
  <c r="V26" i="1" s="1"/>
  <c r="R27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48" i="1"/>
  <c r="AB11" i="1"/>
  <c r="Z11" i="1"/>
  <c r="X11" i="1"/>
  <c r="X15" i="1"/>
  <c r="Z15" i="1"/>
  <c r="X12" i="1"/>
  <c r="Z12" i="1"/>
  <c r="AB12" i="1"/>
  <c r="AB21" i="1"/>
  <c r="X21" i="1"/>
  <c r="Z21" i="1"/>
  <c r="Z26" i="1"/>
  <c r="X26" i="1"/>
  <c r="AB26" i="1"/>
  <c r="X18" i="1"/>
  <c r="Z18" i="1"/>
  <c r="AB18" i="1"/>
  <c r="AB15" i="1"/>
  <c r="X10" i="1"/>
  <c r="AB10" i="1"/>
  <c r="Z42" i="1"/>
  <c r="AB42" i="1"/>
  <c r="X42" i="1"/>
  <c r="X41" i="1"/>
  <c r="AB41" i="1"/>
  <c r="Z41" i="1"/>
  <c r="V27" i="1" l="1"/>
  <c r="AB27" i="1" s="1"/>
  <c r="Z20" i="1"/>
  <c r="AB14" i="1"/>
  <c r="Z13" i="1"/>
  <c r="Z14" i="1"/>
  <c r="X20" i="1"/>
  <c r="AB19" i="1"/>
  <c r="X16" i="1"/>
  <c r="X19" i="1"/>
  <c r="X17" i="1"/>
  <c r="Z17" i="1"/>
  <c r="X13" i="1"/>
  <c r="Z16" i="1"/>
  <c r="V48" i="1"/>
  <c r="Z48" i="1" s="1"/>
  <c r="X27" i="1" l="1"/>
  <c r="Z27" i="1"/>
  <c r="AB48" i="1"/>
  <c r="X48" i="1"/>
</calcChain>
</file>

<file path=xl/sharedStrings.xml><?xml version="1.0" encoding="utf-8"?>
<sst xmlns="http://schemas.openxmlformats.org/spreadsheetml/2006/main" count="399" uniqueCount="137">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</sst>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5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43" fontId="7" fillId="3" borderId="2" xfId="0" applyNumberFormat="1" applyFont="1" applyFill="1" applyBorder="1"/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7" fillId="3" borderId="2" xfId="4" applyFont="1" applyFill="1" applyBorder="1" applyAlignment="1">
      <alignment horizontal="right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43" fontId="7" fillId="3" borderId="2" xfId="4" applyFont="1" applyFill="1" applyBorder="1"/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165" fontId="14" fillId="4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51"/>
  <sheetViews>
    <sheetView showGridLines="0" tabSelected="1" zoomScale="85" zoomScaleNormal="85" zoomScalePageLayoutView="85" workbookViewId="0"/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2187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4.88671875" style="1" bestFit="1" customWidth="1"/>
    <col min="21" max="21" width="9.33203125" style="1" bestFit="1" customWidth="1"/>
    <col min="22" max="22" width="15.109375" style="1" bestFit="1" customWidth="1"/>
    <col min="23" max="23" width="14.5546875" style="1" bestFit="1" customWidth="1"/>
    <col min="24" max="24" width="7.77734375" style="10" bestFit="1" customWidth="1"/>
    <col min="25" max="25" width="14.5546875" style="1" bestFit="1" customWidth="1"/>
    <col min="26" max="26" width="7.77734375" style="10" bestFit="1" customWidth="1"/>
    <col min="27" max="27" width="14.5546875" style="1" bestFit="1" customWidth="1"/>
    <col min="28" max="28" width="7.7773437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35" t="s">
        <v>109</v>
      </c>
      <c r="D2" s="35"/>
      <c r="E2" s="35"/>
      <c r="F2" s="35"/>
      <c r="G2" s="35"/>
      <c r="H2" s="35"/>
      <c r="I2" s="35"/>
      <c r="J2" s="35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35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36">
        <v>45748</v>
      </c>
      <c r="D4" s="36"/>
      <c r="E4" s="36"/>
      <c r="F4" s="36"/>
      <c r="G4" s="36"/>
      <c r="H4" s="36"/>
      <c r="I4" s="36"/>
      <c r="J4" s="36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49" t="s">
        <v>81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1026" ht="27" customHeight="1" x14ac:dyDescent="0.25">
      <c r="A7" s="48" t="s">
        <v>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38" t="s">
        <v>6</v>
      </c>
      <c r="P7" s="38" t="s">
        <v>7</v>
      </c>
      <c r="Q7" s="38"/>
      <c r="R7" s="38" t="s">
        <v>8</v>
      </c>
      <c r="S7" s="38" t="s">
        <v>9</v>
      </c>
      <c r="T7" s="37" t="s">
        <v>10</v>
      </c>
      <c r="U7" s="37"/>
      <c r="V7" s="38" t="s">
        <v>11</v>
      </c>
      <c r="W7" s="37" t="s">
        <v>75</v>
      </c>
      <c r="X7" s="37"/>
      <c r="Y7" s="37"/>
      <c r="Z7" s="37"/>
      <c r="AA7" s="37"/>
      <c r="AB7" s="37"/>
    </row>
    <row r="8" spans="1:1026" x14ac:dyDescent="0.25">
      <c r="A8" s="37" t="s">
        <v>12</v>
      </c>
      <c r="B8" s="37"/>
      <c r="C8" s="39" t="s">
        <v>69</v>
      </c>
      <c r="D8" s="40"/>
      <c r="E8" s="39" t="s">
        <v>70</v>
      </c>
      <c r="F8" s="43"/>
      <c r="G8" s="40"/>
      <c r="H8" s="45" t="s">
        <v>18</v>
      </c>
      <c r="I8" s="46"/>
      <c r="J8" s="47"/>
      <c r="K8" s="37" t="s">
        <v>13</v>
      </c>
      <c r="L8" s="37" t="s">
        <v>73</v>
      </c>
      <c r="M8" s="37"/>
      <c r="N8" s="37" t="s">
        <v>74</v>
      </c>
      <c r="O8" s="38"/>
      <c r="P8" s="18" t="s">
        <v>14</v>
      </c>
      <c r="Q8" s="18" t="s">
        <v>15</v>
      </c>
      <c r="R8" s="38"/>
      <c r="S8" s="38"/>
      <c r="T8" s="19" t="s">
        <v>76</v>
      </c>
      <c r="U8" s="19" t="s">
        <v>77</v>
      </c>
      <c r="V8" s="38"/>
      <c r="W8" s="19" t="s">
        <v>78</v>
      </c>
      <c r="X8" s="19" t="s">
        <v>16</v>
      </c>
      <c r="Y8" s="19" t="s">
        <v>79</v>
      </c>
      <c r="Z8" s="19" t="s">
        <v>16</v>
      </c>
      <c r="AA8" s="19" t="s">
        <v>80</v>
      </c>
      <c r="AB8" s="19" t="s">
        <v>16</v>
      </c>
    </row>
    <row r="9" spans="1:1026" ht="30" customHeight="1" x14ac:dyDescent="0.25">
      <c r="A9" s="19" t="s">
        <v>17</v>
      </c>
      <c r="B9" s="19" t="s">
        <v>18</v>
      </c>
      <c r="C9" s="41"/>
      <c r="D9" s="42"/>
      <c r="E9" s="41"/>
      <c r="F9" s="44"/>
      <c r="G9" s="42"/>
      <c r="H9" s="20" t="s">
        <v>71</v>
      </c>
      <c r="I9" s="45" t="s">
        <v>72</v>
      </c>
      <c r="J9" s="47"/>
      <c r="K9" s="37"/>
      <c r="L9" s="19" t="s">
        <v>17</v>
      </c>
      <c r="M9" s="19" t="s">
        <v>18</v>
      </c>
      <c r="N9" s="37"/>
      <c r="O9" s="18" t="s">
        <v>19</v>
      </c>
      <c r="P9" s="18" t="s">
        <v>20</v>
      </c>
      <c r="Q9" s="18" t="s">
        <v>21</v>
      </c>
      <c r="R9" s="18" t="s">
        <v>22</v>
      </c>
      <c r="S9" s="18" t="s">
        <v>23</v>
      </c>
      <c r="T9" s="19" t="s">
        <v>24</v>
      </c>
      <c r="U9" s="19" t="s">
        <v>25</v>
      </c>
      <c r="V9" s="18" t="s">
        <v>26</v>
      </c>
      <c r="W9" s="19" t="s">
        <v>27</v>
      </c>
      <c r="X9" s="19" t="s">
        <v>28</v>
      </c>
      <c r="Y9" s="19" t="s">
        <v>29</v>
      </c>
      <c r="Z9" s="19" t="s">
        <v>30</v>
      </c>
      <c r="AA9" s="19" t="s">
        <v>31</v>
      </c>
      <c r="AB9" s="19" t="s">
        <v>32</v>
      </c>
    </row>
    <row r="10" spans="1:1026" ht="40.799999999999997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4"/>
      <c r="P10" s="24"/>
      <c r="Q10" s="24"/>
      <c r="R10" s="24">
        <f t="shared" ref="R10:R19" si="0">O10+P10+Q10</f>
        <v>0</v>
      </c>
      <c r="S10" s="24"/>
      <c r="T10" s="24">
        <v>1983795.05</v>
      </c>
      <c r="U10" s="24">
        <v>0</v>
      </c>
      <c r="V10" s="25">
        <f>R10+S10+T10+U10</f>
        <v>1983795.05</v>
      </c>
      <c r="W10" s="24">
        <v>1518195.05</v>
      </c>
      <c r="X10" s="28">
        <f t="shared" ref="X10:X19" si="1">W10/V10</f>
        <v>0.76529833563199989</v>
      </c>
      <c r="Y10" s="24">
        <v>455276.26</v>
      </c>
      <c r="Z10" s="28">
        <f t="shared" ref="Z10:Z19" si="2">Y10/V10</f>
        <v>0.22949762879991056</v>
      </c>
      <c r="AA10" s="24">
        <v>441264.27</v>
      </c>
      <c r="AB10" s="28">
        <f t="shared" ref="AB10:AB19" si="3">AA10/V10</f>
        <v>0.22243440419916363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4"/>
      <c r="P11" s="24"/>
      <c r="Q11" s="24"/>
      <c r="R11" s="24">
        <f t="shared" si="0"/>
        <v>0</v>
      </c>
      <c r="S11" s="24"/>
      <c r="T11" s="24">
        <v>148319.47</v>
      </c>
      <c r="U11" s="24">
        <v>0</v>
      </c>
      <c r="V11" s="25">
        <f t="shared" ref="V11:V26" si="4">R11+S11+T11+U11</f>
        <v>148319.47</v>
      </c>
      <c r="W11" s="24">
        <v>148319.47</v>
      </c>
      <c r="X11" s="28">
        <f t="shared" si="1"/>
        <v>1</v>
      </c>
      <c r="Y11" s="24">
        <v>148319.47</v>
      </c>
      <c r="Z11" s="28">
        <f t="shared" si="2"/>
        <v>1</v>
      </c>
      <c r="AA11" s="24">
        <v>148319.47</v>
      </c>
      <c r="AB11" s="28">
        <f t="shared" si="3"/>
        <v>1</v>
      </c>
    </row>
    <row r="12" spans="1:1026" ht="30.6" x14ac:dyDescent="0.25">
      <c r="A12" s="9" t="s">
        <v>99</v>
      </c>
      <c r="B12" s="8" t="s">
        <v>100</v>
      </c>
      <c r="C12" s="9" t="s">
        <v>35</v>
      </c>
      <c r="D12" s="9" t="s">
        <v>36</v>
      </c>
      <c r="E12" s="9" t="s">
        <v>37</v>
      </c>
      <c r="F12" s="9" t="s">
        <v>39</v>
      </c>
      <c r="G12" s="9" t="s">
        <v>98</v>
      </c>
      <c r="H12" s="8" t="s">
        <v>38</v>
      </c>
      <c r="I12" s="8" t="s">
        <v>40</v>
      </c>
      <c r="J12" s="11" t="s">
        <v>101</v>
      </c>
      <c r="K12" s="9">
        <v>1</v>
      </c>
      <c r="L12" s="9" t="s">
        <v>54</v>
      </c>
      <c r="M12" s="8" t="s">
        <v>41</v>
      </c>
      <c r="N12" s="9">
        <v>3</v>
      </c>
      <c r="O12" s="24"/>
      <c r="P12" s="24"/>
      <c r="Q12" s="24"/>
      <c r="R12" s="24">
        <f t="shared" si="0"/>
        <v>0</v>
      </c>
      <c r="S12" s="24"/>
      <c r="T12" s="24">
        <v>14113.91</v>
      </c>
      <c r="U12" s="24">
        <v>0</v>
      </c>
      <c r="V12" s="25">
        <f t="shared" si="4"/>
        <v>14113.91</v>
      </c>
      <c r="W12" s="24">
        <v>14113.91</v>
      </c>
      <c r="X12" s="28">
        <f t="shared" si="1"/>
        <v>1</v>
      </c>
      <c r="Y12" s="24">
        <v>6015.06</v>
      </c>
      <c r="Z12" s="28">
        <f t="shared" si="2"/>
        <v>0.4261795632818971</v>
      </c>
      <c r="AA12" s="24">
        <v>6015.06</v>
      </c>
      <c r="AB12" s="28">
        <f t="shared" si="3"/>
        <v>0.4261795632818971</v>
      </c>
    </row>
    <row r="13" spans="1:1026" ht="30.6" x14ac:dyDescent="0.25">
      <c r="A13" s="9" t="s">
        <v>123</v>
      </c>
      <c r="B13" s="8" t="s">
        <v>124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125</v>
      </c>
      <c r="H13" s="8" t="s">
        <v>38</v>
      </c>
      <c r="I13" s="8" t="s">
        <v>40</v>
      </c>
      <c r="J13" s="11" t="s">
        <v>126</v>
      </c>
      <c r="K13" s="9">
        <v>1</v>
      </c>
      <c r="L13" s="9" t="s">
        <v>54</v>
      </c>
      <c r="M13" s="8" t="s">
        <v>41</v>
      </c>
      <c r="N13" s="9">
        <v>3</v>
      </c>
      <c r="O13" s="24"/>
      <c r="P13" s="24"/>
      <c r="Q13" s="24"/>
      <c r="R13" s="24">
        <f t="shared" si="0"/>
        <v>0</v>
      </c>
      <c r="S13" s="24"/>
      <c r="T13" s="24">
        <v>1800</v>
      </c>
      <c r="U13" s="24">
        <v>0</v>
      </c>
      <c r="V13" s="25">
        <f t="shared" si="4"/>
        <v>1800</v>
      </c>
      <c r="W13" s="24">
        <v>1800</v>
      </c>
      <c r="X13" s="28">
        <f t="shared" si="1"/>
        <v>1</v>
      </c>
      <c r="Y13" s="24">
        <v>1800</v>
      </c>
      <c r="Z13" s="28">
        <f t="shared" si="2"/>
        <v>1</v>
      </c>
      <c r="AA13" s="24">
        <v>1800</v>
      </c>
      <c r="AB13" s="28">
        <f t="shared" si="3"/>
        <v>1</v>
      </c>
    </row>
    <row r="14" spans="1:1026" s="15" customFormat="1" ht="30.6" x14ac:dyDescent="0.25">
      <c r="A14" s="30" t="s">
        <v>33</v>
      </c>
      <c r="B14" s="11" t="s">
        <v>34</v>
      </c>
      <c r="C14" s="30" t="s">
        <v>55</v>
      </c>
      <c r="D14" s="30" t="s">
        <v>50</v>
      </c>
      <c r="E14" s="30" t="s">
        <v>59</v>
      </c>
      <c r="F14" s="30" t="s">
        <v>61</v>
      </c>
      <c r="G14" s="30" t="s">
        <v>102</v>
      </c>
      <c r="H14" s="11" t="s">
        <v>60</v>
      </c>
      <c r="I14" s="11" t="s">
        <v>68</v>
      </c>
      <c r="J14" s="11" t="s">
        <v>82</v>
      </c>
      <c r="K14" s="30">
        <v>1</v>
      </c>
      <c r="L14" s="30" t="s">
        <v>54</v>
      </c>
      <c r="M14" s="11" t="s">
        <v>41</v>
      </c>
      <c r="N14" s="30">
        <v>1</v>
      </c>
      <c r="O14" s="24"/>
      <c r="P14" s="24"/>
      <c r="Q14" s="24"/>
      <c r="R14" s="24">
        <f t="shared" si="0"/>
        <v>0</v>
      </c>
      <c r="S14" s="24"/>
      <c r="T14" s="24">
        <v>163636</v>
      </c>
      <c r="U14" s="24">
        <v>0</v>
      </c>
      <c r="V14" s="31">
        <f t="shared" si="4"/>
        <v>163636</v>
      </c>
      <c r="W14" s="24">
        <v>163636</v>
      </c>
      <c r="X14" s="28">
        <f t="shared" si="1"/>
        <v>1</v>
      </c>
      <c r="Y14" s="24">
        <v>163636</v>
      </c>
      <c r="Z14" s="28">
        <f t="shared" si="2"/>
        <v>1</v>
      </c>
      <c r="AA14" s="24">
        <v>163636</v>
      </c>
      <c r="AB14" s="28">
        <f t="shared" si="3"/>
        <v>1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33</v>
      </c>
      <c r="B15" s="8" t="s">
        <v>34</v>
      </c>
      <c r="C15" s="9" t="s">
        <v>52</v>
      </c>
      <c r="D15" s="9" t="s">
        <v>62</v>
      </c>
      <c r="E15" s="9" t="s">
        <v>37</v>
      </c>
      <c r="F15" s="9" t="s">
        <v>63</v>
      </c>
      <c r="G15" s="9" t="s">
        <v>102</v>
      </c>
      <c r="H15" s="8" t="s">
        <v>38</v>
      </c>
      <c r="I15" s="8" t="s">
        <v>64</v>
      </c>
      <c r="J15" s="11" t="s">
        <v>83</v>
      </c>
      <c r="K15" s="9">
        <v>2</v>
      </c>
      <c r="L15" s="9" t="s">
        <v>65</v>
      </c>
      <c r="M15" s="8" t="s">
        <v>66</v>
      </c>
      <c r="N15" s="9">
        <v>1</v>
      </c>
      <c r="O15" s="24"/>
      <c r="P15" s="24"/>
      <c r="Q15" s="24"/>
      <c r="R15" s="24">
        <f t="shared" si="0"/>
        <v>0</v>
      </c>
      <c r="S15" s="24"/>
      <c r="T15" s="24">
        <v>2014364</v>
      </c>
      <c r="U15" s="24">
        <v>0</v>
      </c>
      <c r="V15" s="25">
        <f t="shared" si="4"/>
        <v>2014364</v>
      </c>
      <c r="W15" s="24">
        <v>1956490</v>
      </c>
      <c r="X15" s="28">
        <f t="shared" si="1"/>
        <v>0.97126934357444827</v>
      </c>
      <c r="Y15" s="24">
        <v>1086400</v>
      </c>
      <c r="Z15" s="28">
        <f t="shared" si="2"/>
        <v>0.53932655666999607</v>
      </c>
      <c r="AA15" s="24">
        <v>1086400</v>
      </c>
      <c r="AB15" s="28">
        <f t="shared" si="3"/>
        <v>0.53932655666999607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33</v>
      </c>
      <c r="B16" s="8" t="s">
        <v>34</v>
      </c>
      <c r="C16" s="9" t="s">
        <v>35</v>
      </c>
      <c r="D16" s="9" t="s">
        <v>50</v>
      </c>
      <c r="E16" s="9" t="s">
        <v>37</v>
      </c>
      <c r="F16" s="9" t="s">
        <v>51</v>
      </c>
      <c r="G16" s="9" t="s">
        <v>102</v>
      </c>
      <c r="H16" s="8" t="s">
        <v>38</v>
      </c>
      <c r="I16" s="8" t="s">
        <v>94</v>
      </c>
      <c r="J16" s="11" t="s">
        <v>84</v>
      </c>
      <c r="K16" s="9">
        <v>1</v>
      </c>
      <c r="L16" s="9" t="s">
        <v>54</v>
      </c>
      <c r="M16" s="8" t="s">
        <v>41</v>
      </c>
      <c r="N16" s="9">
        <v>1</v>
      </c>
      <c r="O16" s="24"/>
      <c r="P16" s="24"/>
      <c r="Q16" s="24"/>
      <c r="R16" s="24">
        <f t="shared" si="0"/>
        <v>0</v>
      </c>
      <c r="S16" s="24"/>
      <c r="T16" s="24">
        <v>18000000</v>
      </c>
      <c r="U16" s="24">
        <v>0</v>
      </c>
      <c r="V16" s="25">
        <f t="shared" si="4"/>
        <v>18000000</v>
      </c>
      <c r="W16" s="24">
        <v>17000000</v>
      </c>
      <c r="X16" s="28">
        <f t="shared" si="1"/>
        <v>0.94444444444444442</v>
      </c>
      <c r="Y16" s="24">
        <v>5344341.5999999996</v>
      </c>
      <c r="Z16" s="28">
        <f t="shared" si="2"/>
        <v>0.29690786666666663</v>
      </c>
      <c r="AA16" s="24">
        <v>5344341.5999999996</v>
      </c>
      <c r="AB16" s="28">
        <f t="shared" si="3"/>
        <v>0.29690786666666663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40.799999999999997" x14ac:dyDescent="0.25">
      <c r="A17" s="9" t="s">
        <v>33</v>
      </c>
      <c r="B17" s="8" t="s">
        <v>34</v>
      </c>
      <c r="C17" s="9" t="s">
        <v>35</v>
      </c>
      <c r="D17" s="9" t="s">
        <v>47</v>
      </c>
      <c r="E17" s="9" t="s">
        <v>37</v>
      </c>
      <c r="F17" s="9" t="s">
        <v>48</v>
      </c>
      <c r="G17" s="9" t="s">
        <v>102</v>
      </c>
      <c r="H17" s="8" t="s">
        <v>38</v>
      </c>
      <c r="I17" s="8" t="s">
        <v>95</v>
      </c>
      <c r="J17" s="11" t="s">
        <v>85</v>
      </c>
      <c r="K17" s="9">
        <v>1</v>
      </c>
      <c r="L17" s="9" t="s">
        <v>54</v>
      </c>
      <c r="M17" s="8" t="s">
        <v>41</v>
      </c>
      <c r="N17" s="9">
        <v>3</v>
      </c>
      <c r="O17" s="24"/>
      <c r="P17" s="24"/>
      <c r="Q17" s="24"/>
      <c r="R17" s="24">
        <f t="shared" si="0"/>
        <v>0</v>
      </c>
      <c r="S17" s="24"/>
      <c r="T17" s="24">
        <v>7495997</v>
      </c>
      <c r="U17" s="24">
        <v>0</v>
      </c>
      <c r="V17" s="25">
        <f t="shared" si="4"/>
        <v>7495997</v>
      </c>
      <c r="W17" s="24">
        <v>4019912.69</v>
      </c>
      <c r="X17" s="28">
        <f t="shared" si="1"/>
        <v>0.53627458628918878</v>
      </c>
      <c r="Y17" s="24">
        <v>1310476.3799999999</v>
      </c>
      <c r="Z17" s="28">
        <f t="shared" si="2"/>
        <v>0.17482349312573095</v>
      </c>
      <c r="AA17" s="24">
        <v>1279292.28</v>
      </c>
      <c r="AB17" s="28">
        <f t="shared" si="3"/>
        <v>0.1706633927414859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35</v>
      </c>
      <c r="D18" s="9" t="s">
        <v>43</v>
      </c>
      <c r="E18" s="9" t="s">
        <v>37</v>
      </c>
      <c r="F18" s="9" t="s">
        <v>44</v>
      </c>
      <c r="G18" s="9" t="s">
        <v>102</v>
      </c>
      <c r="H18" s="8" t="s">
        <v>38</v>
      </c>
      <c r="I18" s="8" t="s">
        <v>45</v>
      </c>
      <c r="J18" s="11" t="s">
        <v>86</v>
      </c>
      <c r="K18" s="9">
        <v>1</v>
      </c>
      <c r="L18" s="9" t="s">
        <v>54</v>
      </c>
      <c r="M18" s="8" t="s">
        <v>41</v>
      </c>
      <c r="N18" s="9">
        <v>1</v>
      </c>
      <c r="O18" s="24"/>
      <c r="P18" s="24"/>
      <c r="Q18" s="24"/>
      <c r="R18" s="24">
        <f t="shared" si="0"/>
        <v>0</v>
      </c>
      <c r="S18" s="24"/>
      <c r="T18" s="24">
        <v>116742144</v>
      </c>
      <c r="U18" s="24">
        <v>0</v>
      </c>
      <c r="V18" s="25">
        <f t="shared" si="4"/>
        <v>116742144</v>
      </c>
      <c r="W18" s="24">
        <v>116125409.16</v>
      </c>
      <c r="X18" s="28">
        <f t="shared" si="1"/>
        <v>0.99471711912366456</v>
      </c>
      <c r="Y18" s="24">
        <v>43838773.18</v>
      </c>
      <c r="Z18" s="28">
        <f t="shared" si="2"/>
        <v>0.37551797215579663</v>
      </c>
      <c r="AA18" s="24">
        <v>43764355.289999999</v>
      </c>
      <c r="AB18" s="28">
        <f t="shared" si="3"/>
        <v>0.37488051692797419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40.799999999999997" x14ac:dyDescent="0.25">
      <c r="A19" s="9" t="s">
        <v>33</v>
      </c>
      <c r="B19" s="8" t="s">
        <v>34</v>
      </c>
      <c r="C19" s="9" t="s">
        <v>35</v>
      </c>
      <c r="D19" s="9" t="s">
        <v>47</v>
      </c>
      <c r="E19" s="9" t="s">
        <v>37</v>
      </c>
      <c r="F19" s="9" t="s">
        <v>49</v>
      </c>
      <c r="G19" s="9" t="s">
        <v>102</v>
      </c>
      <c r="H19" s="8" t="s">
        <v>38</v>
      </c>
      <c r="I19" s="8" t="s">
        <v>96</v>
      </c>
      <c r="J19" s="11" t="s">
        <v>87</v>
      </c>
      <c r="K19" s="9">
        <v>1</v>
      </c>
      <c r="L19" s="9" t="s">
        <v>54</v>
      </c>
      <c r="M19" s="8" t="s">
        <v>41</v>
      </c>
      <c r="N19" s="9">
        <v>3</v>
      </c>
      <c r="O19" s="24"/>
      <c r="P19" s="24"/>
      <c r="Q19" s="24"/>
      <c r="R19" s="24">
        <f t="shared" si="0"/>
        <v>0</v>
      </c>
      <c r="S19" s="24"/>
      <c r="T19" s="24">
        <v>7606611</v>
      </c>
      <c r="U19" s="24">
        <v>0</v>
      </c>
      <c r="V19" s="25">
        <f t="shared" si="4"/>
        <v>7606611</v>
      </c>
      <c r="W19" s="24">
        <v>7527785.6799999997</v>
      </c>
      <c r="X19" s="28">
        <f t="shared" si="1"/>
        <v>0.98963726158732179</v>
      </c>
      <c r="Y19" s="24">
        <v>3023150.74</v>
      </c>
      <c r="Z19" s="28">
        <f t="shared" si="2"/>
        <v>0.39743727397128631</v>
      </c>
      <c r="AA19" s="24">
        <v>3022950.74</v>
      </c>
      <c r="AB19" s="28">
        <f t="shared" si="3"/>
        <v>0.39741098105319178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40.799999999999997" x14ac:dyDescent="0.25">
      <c r="A20" s="9" t="s">
        <v>33</v>
      </c>
      <c r="B20" s="8" t="s">
        <v>34</v>
      </c>
      <c r="C20" s="9" t="s">
        <v>35</v>
      </c>
      <c r="D20" s="9" t="s">
        <v>43</v>
      </c>
      <c r="E20" s="9" t="s">
        <v>37</v>
      </c>
      <c r="F20" s="9" t="s">
        <v>46</v>
      </c>
      <c r="G20" s="9" t="s">
        <v>102</v>
      </c>
      <c r="H20" s="8" t="s">
        <v>38</v>
      </c>
      <c r="I20" s="8" t="s">
        <v>97</v>
      </c>
      <c r="J20" s="11" t="s">
        <v>88</v>
      </c>
      <c r="K20" s="9">
        <v>1</v>
      </c>
      <c r="L20" s="9" t="s">
        <v>54</v>
      </c>
      <c r="M20" s="8" t="s">
        <v>41</v>
      </c>
      <c r="N20" s="9">
        <v>3</v>
      </c>
      <c r="O20" s="16"/>
      <c r="P20" s="16"/>
      <c r="Q20" s="16"/>
      <c r="R20" s="24">
        <f>O20+P20+Q20</f>
        <v>0</v>
      </c>
      <c r="S20" s="16"/>
      <c r="T20" s="24">
        <v>1021955</v>
      </c>
      <c r="U20" s="24">
        <v>0</v>
      </c>
      <c r="V20" s="25">
        <f t="shared" si="4"/>
        <v>1021955</v>
      </c>
      <c r="W20" s="24">
        <v>255486</v>
      </c>
      <c r="X20" s="28">
        <f t="shared" ref="X20:X26" si="5">W20/V20</f>
        <v>0.2499973090791669</v>
      </c>
      <c r="Y20" s="24">
        <v>176079.92</v>
      </c>
      <c r="Z20" s="28">
        <f t="shared" ref="Z20:Z26" si="6">Y20/V20</f>
        <v>0.17229713637097524</v>
      </c>
      <c r="AA20" s="24">
        <v>176079.92</v>
      </c>
      <c r="AB20" s="28">
        <f t="shared" ref="AB20:AB26" si="7">AA20/V20</f>
        <v>0.17229713637097524</v>
      </c>
    </row>
    <row r="21" spans="1:1026" s="15" customFormat="1" ht="30.6" x14ac:dyDescent="0.25">
      <c r="A21" s="30" t="s">
        <v>33</v>
      </c>
      <c r="B21" s="11" t="s">
        <v>34</v>
      </c>
      <c r="C21" s="30" t="s">
        <v>35</v>
      </c>
      <c r="D21" s="30" t="s">
        <v>56</v>
      </c>
      <c r="E21" s="30" t="s">
        <v>37</v>
      </c>
      <c r="F21" s="30" t="s">
        <v>57</v>
      </c>
      <c r="G21" s="30" t="s">
        <v>102</v>
      </c>
      <c r="H21" s="11" t="s">
        <v>38</v>
      </c>
      <c r="I21" s="11" t="s">
        <v>58</v>
      </c>
      <c r="J21" s="11" t="s">
        <v>89</v>
      </c>
      <c r="K21" s="30">
        <v>1</v>
      </c>
      <c r="L21" s="30" t="s">
        <v>54</v>
      </c>
      <c r="M21" s="11" t="s">
        <v>41</v>
      </c>
      <c r="N21" s="30">
        <v>3</v>
      </c>
      <c r="O21" s="16"/>
      <c r="P21" s="16"/>
      <c r="Q21" s="16"/>
      <c r="R21" s="24">
        <f t="shared" ref="R21:R26" si="8">O21+P21+Q21</f>
        <v>0</v>
      </c>
      <c r="S21" s="16"/>
      <c r="T21" s="24">
        <v>10000</v>
      </c>
      <c r="U21" s="24">
        <v>0</v>
      </c>
      <c r="V21" s="31">
        <f t="shared" si="4"/>
        <v>10000</v>
      </c>
      <c r="W21" s="24">
        <v>0</v>
      </c>
      <c r="X21" s="28">
        <f t="shared" si="5"/>
        <v>0</v>
      </c>
      <c r="Y21" s="24">
        <v>0</v>
      </c>
      <c r="Z21" s="28">
        <f t="shared" si="6"/>
        <v>0</v>
      </c>
      <c r="AA21" s="24">
        <v>0</v>
      </c>
      <c r="AB21" s="28">
        <f t="shared" si="7"/>
        <v>0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30.6" x14ac:dyDescent="0.25">
      <c r="A22" s="30" t="s">
        <v>33</v>
      </c>
      <c r="B22" s="11" t="s">
        <v>34</v>
      </c>
      <c r="C22" s="30" t="s">
        <v>35</v>
      </c>
      <c r="D22" s="30" t="s">
        <v>36</v>
      </c>
      <c r="E22" s="30" t="s">
        <v>37</v>
      </c>
      <c r="F22" s="30" t="s">
        <v>120</v>
      </c>
      <c r="G22" s="30" t="s">
        <v>102</v>
      </c>
      <c r="H22" s="11" t="s">
        <v>38</v>
      </c>
      <c r="I22" s="11" t="s">
        <v>121</v>
      </c>
      <c r="J22" s="11" t="s">
        <v>122</v>
      </c>
      <c r="K22" s="30">
        <v>1</v>
      </c>
      <c r="L22" s="30" t="s">
        <v>54</v>
      </c>
      <c r="M22" s="11" t="s">
        <v>41</v>
      </c>
      <c r="N22" s="30">
        <v>3</v>
      </c>
      <c r="O22" s="16"/>
      <c r="P22" s="16"/>
      <c r="Q22" s="16"/>
      <c r="R22" s="24">
        <f t="shared" ref="R22:R23" si="9">O22+P22+Q22</f>
        <v>0</v>
      </c>
      <c r="S22" s="16"/>
      <c r="T22" s="24">
        <v>5000</v>
      </c>
      <c r="U22" s="24">
        <v>0</v>
      </c>
      <c r="V22" s="31">
        <f t="shared" ref="V22:V23" si="10">R22+S22+T22+U22</f>
        <v>5000</v>
      </c>
      <c r="W22" s="24">
        <v>0</v>
      </c>
      <c r="X22" s="28">
        <f t="shared" ref="X22:X23" si="11">W22/V22</f>
        <v>0</v>
      </c>
      <c r="Y22" s="24">
        <v>0</v>
      </c>
      <c r="Z22" s="28">
        <f t="shared" ref="Z22:Z23" si="12">Y22/V22</f>
        <v>0</v>
      </c>
      <c r="AA22" s="24">
        <v>0</v>
      </c>
      <c r="AB22" s="28">
        <f t="shared" ref="AB22:AB23" si="13">AA22/V22</f>
        <v>0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30.6" x14ac:dyDescent="0.25">
      <c r="A23" s="30" t="s">
        <v>33</v>
      </c>
      <c r="B23" s="11" t="s">
        <v>34</v>
      </c>
      <c r="C23" s="30" t="s">
        <v>35</v>
      </c>
      <c r="D23" s="30" t="s">
        <v>36</v>
      </c>
      <c r="E23" s="30" t="s">
        <v>37</v>
      </c>
      <c r="F23" s="30" t="s">
        <v>39</v>
      </c>
      <c r="G23" s="30" t="s">
        <v>102</v>
      </c>
      <c r="H23" s="11" t="s">
        <v>38</v>
      </c>
      <c r="I23" s="11" t="s">
        <v>40</v>
      </c>
      <c r="J23" s="11" t="s">
        <v>90</v>
      </c>
      <c r="K23" s="30">
        <v>1</v>
      </c>
      <c r="L23" s="30" t="s">
        <v>54</v>
      </c>
      <c r="M23" s="11" t="s">
        <v>41</v>
      </c>
      <c r="N23" s="30">
        <v>4</v>
      </c>
      <c r="O23" s="16"/>
      <c r="P23" s="16"/>
      <c r="Q23" s="16"/>
      <c r="R23" s="24">
        <f t="shared" si="9"/>
        <v>0</v>
      </c>
      <c r="S23" s="16"/>
      <c r="T23" s="24">
        <v>4013197</v>
      </c>
      <c r="U23" s="24">
        <v>0</v>
      </c>
      <c r="V23" s="31">
        <f t="shared" si="10"/>
        <v>4013197</v>
      </c>
      <c r="W23" s="24">
        <v>38835.769999999997</v>
      </c>
      <c r="X23" s="28">
        <f t="shared" si="11"/>
        <v>9.677015606261042E-3</v>
      </c>
      <c r="Y23" s="24">
        <v>0</v>
      </c>
      <c r="Z23" s="28">
        <f t="shared" si="12"/>
        <v>0</v>
      </c>
      <c r="AA23" s="24">
        <v>0</v>
      </c>
      <c r="AB23" s="28">
        <f t="shared" si="13"/>
        <v>0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0.6" x14ac:dyDescent="0.25">
      <c r="A24" s="30" t="s">
        <v>33</v>
      </c>
      <c r="B24" s="11" t="s">
        <v>34</v>
      </c>
      <c r="C24" s="30" t="s">
        <v>35</v>
      </c>
      <c r="D24" s="30" t="s">
        <v>36</v>
      </c>
      <c r="E24" s="30" t="s">
        <v>37</v>
      </c>
      <c r="F24" s="30" t="s">
        <v>39</v>
      </c>
      <c r="G24" s="30" t="s">
        <v>102</v>
      </c>
      <c r="H24" s="11" t="s">
        <v>38</v>
      </c>
      <c r="I24" s="11" t="s">
        <v>40</v>
      </c>
      <c r="J24" s="11" t="s">
        <v>90</v>
      </c>
      <c r="K24" s="30">
        <v>1</v>
      </c>
      <c r="L24" s="30" t="s">
        <v>54</v>
      </c>
      <c r="M24" s="11" t="s">
        <v>41</v>
      </c>
      <c r="N24" s="30">
        <v>3</v>
      </c>
      <c r="O24" s="16"/>
      <c r="P24" s="16"/>
      <c r="Q24" s="16"/>
      <c r="R24" s="24">
        <f t="shared" ref="R24" si="14">O24+P24+Q24</f>
        <v>0</v>
      </c>
      <c r="S24" s="16"/>
      <c r="T24" s="24">
        <v>67683963.280000001</v>
      </c>
      <c r="U24" s="24">
        <v>0</v>
      </c>
      <c r="V24" s="31">
        <f t="shared" ref="V24" si="15">R24+S24+T24+U24</f>
        <v>67683963.280000001</v>
      </c>
      <c r="W24" s="24">
        <v>27746537.120000001</v>
      </c>
      <c r="X24" s="28">
        <f t="shared" ref="X24" si="16">W24/V24</f>
        <v>0.40994255914382677</v>
      </c>
      <c r="Y24" s="24">
        <v>4412308.04</v>
      </c>
      <c r="Z24" s="28">
        <f t="shared" ref="Z24" si="17">Y24/V24</f>
        <v>6.5189859254353055E-2</v>
      </c>
      <c r="AA24" s="24">
        <v>4328157.0999999996</v>
      </c>
      <c r="AB24" s="28">
        <f t="shared" ref="AB24" si="18">AA24/V24</f>
        <v>6.3946567107705563E-2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0.6" x14ac:dyDescent="0.25">
      <c r="A25" s="30" t="s">
        <v>33</v>
      </c>
      <c r="B25" s="11" t="s">
        <v>34</v>
      </c>
      <c r="C25" s="30" t="s">
        <v>35</v>
      </c>
      <c r="D25" s="30" t="s">
        <v>36</v>
      </c>
      <c r="E25" s="30" t="s">
        <v>37</v>
      </c>
      <c r="F25" s="30" t="s">
        <v>39</v>
      </c>
      <c r="G25" s="30" t="s">
        <v>102</v>
      </c>
      <c r="H25" s="11" t="s">
        <v>38</v>
      </c>
      <c r="I25" s="11" t="s">
        <v>40</v>
      </c>
      <c r="J25" s="11" t="s">
        <v>90</v>
      </c>
      <c r="K25" s="30">
        <v>1</v>
      </c>
      <c r="L25" s="30" t="s">
        <v>67</v>
      </c>
      <c r="M25" s="11" t="s">
        <v>42</v>
      </c>
      <c r="N25" s="30">
        <v>3</v>
      </c>
      <c r="O25" s="16"/>
      <c r="P25" s="16"/>
      <c r="Q25" s="16"/>
      <c r="R25" s="24">
        <f t="shared" ref="R25" si="19">O25+P25+Q25</f>
        <v>0</v>
      </c>
      <c r="S25" s="16"/>
      <c r="T25" s="24">
        <v>15977212</v>
      </c>
      <c r="U25" s="24">
        <v>0</v>
      </c>
      <c r="V25" s="31">
        <f t="shared" ref="V25" si="20">R25+S25+T25+U25</f>
        <v>15977212</v>
      </c>
      <c r="W25" s="24">
        <v>7000561.0899999999</v>
      </c>
      <c r="X25" s="28">
        <f t="shared" ref="X25" si="21">W25/V25</f>
        <v>0.43815911624631382</v>
      </c>
      <c r="Y25" s="24">
        <v>2573429.0499999998</v>
      </c>
      <c r="Z25" s="28">
        <f t="shared" ref="Z25" si="22">Y25/V25</f>
        <v>0.16106871774625009</v>
      </c>
      <c r="AA25" s="24">
        <v>2318230.0299999998</v>
      </c>
      <c r="AB25" s="28">
        <f t="shared" ref="AB25" si="23">AA25/V25</f>
        <v>0.14509602989557877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ht="40.799999999999997" x14ac:dyDescent="0.25">
      <c r="A26" s="9" t="s">
        <v>131</v>
      </c>
      <c r="B26" s="8" t="s">
        <v>132</v>
      </c>
      <c r="C26" s="9" t="s">
        <v>35</v>
      </c>
      <c r="D26" s="9" t="s">
        <v>43</v>
      </c>
      <c r="E26" s="9" t="s">
        <v>37</v>
      </c>
      <c r="F26" s="9" t="s">
        <v>133</v>
      </c>
      <c r="G26" s="9" t="s">
        <v>134</v>
      </c>
      <c r="H26" s="8" t="s">
        <v>38</v>
      </c>
      <c r="I26" s="8" t="s">
        <v>135</v>
      </c>
      <c r="J26" s="11" t="s">
        <v>136</v>
      </c>
      <c r="K26" s="9">
        <v>1</v>
      </c>
      <c r="L26" s="9" t="s">
        <v>54</v>
      </c>
      <c r="M26" s="8" t="s">
        <v>41</v>
      </c>
      <c r="N26" s="9">
        <v>3</v>
      </c>
      <c r="O26" s="16"/>
      <c r="P26" s="16"/>
      <c r="Q26" s="16"/>
      <c r="R26" s="24">
        <f t="shared" si="8"/>
        <v>0</v>
      </c>
      <c r="S26" s="16"/>
      <c r="T26" s="24">
        <v>0</v>
      </c>
      <c r="U26" s="32">
        <v>3333.26</v>
      </c>
      <c r="V26" s="25">
        <f t="shared" si="4"/>
        <v>3333.26</v>
      </c>
      <c r="W26" s="24">
        <v>3333.26</v>
      </c>
      <c r="X26" s="28">
        <f t="shared" si="5"/>
        <v>1</v>
      </c>
      <c r="Y26" s="24">
        <v>3333.26</v>
      </c>
      <c r="Z26" s="28">
        <f t="shared" si="6"/>
        <v>1</v>
      </c>
      <c r="AA26" s="24">
        <v>3333.26</v>
      </c>
      <c r="AB26" s="28">
        <f t="shared" si="7"/>
        <v>1</v>
      </c>
    </row>
    <row r="27" spans="1:1026" x14ac:dyDescent="0.25">
      <c r="A27" s="34" t="s">
        <v>53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7">
        <f>SUM(O20:O26)</f>
        <v>0</v>
      </c>
      <c r="P27" s="17">
        <f>SUM(P20:P26)</f>
        <v>0</v>
      </c>
      <c r="Q27" s="17">
        <f>SUM(Q20:Q26)</f>
        <v>0</v>
      </c>
      <c r="R27" s="23">
        <f>SUM(R20:R26)</f>
        <v>0</v>
      </c>
      <c r="S27" s="23">
        <f>SUM(S20:S26)</f>
        <v>0</v>
      </c>
      <c r="T27" s="26">
        <f>SUM(T10:T26)</f>
        <v>242882107.71000001</v>
      </c>
      <c r="U27" s="26">
        <f>SUM(U10:U26)</f>
        <v>3333.26</v>
      </c>
      <c r="V27" s="26">
        <f>SUM(V10:V26)</f>
        <v>242885440.97</v>
      </c>
      <c r="W27" s="26">
        <f>SUM(W10:W26)</f>
        <v>183520415.20000002</v>
      </c>
      <c r="X27" s="29">
        <f>W27/V27</f>
        <v>0.75558425596480094</v>
      </c>
      <c r="Y27" s="26">
        <f>SUM(Y10:Y26)</f>
        <v>62543338.960000001</v>
      </c>
      <c r="Z27" s="29">
        <f>Y27/V27</f>
        <v>0.25750139123293536</v>
      </c>
      <c r="AA27" s="26">
        <f>SUM(AA10:AA26)</f>
        <v>62084175.020000003</v>
      </c>
      <c r="AB27" s="29">
        <f>AA27/V27</f>
        <v>0.25561093646476873</v>
      </c>
    </row>
    <row r="29" spans="1:1026" x14ac:dyDescent="0.25">
      <c r="A29" s="21" t="s">
        <v>91</v>
      </c>
      <c r="B29" s="33" t="s">
        <v>92</v>
      </c>
      <c r="C29" s="33"/>
      <c r="D29" s="33"/>
      <c r="E29" s="33"/>
      <c r="F29" s="33"/>
      <c r="G29" s="33"/>
      <c r="H29" s="33"/>
      <c r="I29" s="33"/>
      <c r="J29" s="33"/>
    </row>
    <row r="30" spans="1:1026" x14ac:dyDescent="0.25">
      <c r="A30" s="22"/>
      <c r="B30" s="33" t="s">
        <v>93</v>
      </c>
      <c r="C30" s="33"/>
      <c r="D30" s="33"/>
      <c r="E30" s="33"/>
      <c r="F30" s="33"/>
      <c r="G30" s="33"/>
      <c r="H30" s="33"/>
      <c r="I30" s="33"/>
      <c r="J30" s="33"/>
    </row>
    <row r="33" spans="1:1026" ht="11.25" customHeight="1" x14ac:dyDescent="0.25">
      <c r="B33" s="2" t="s">
        <v>0</v>
      </c>
      <c r="C33" s="3"/>
      <c r="D33" s="4"/>
      <c r="E33" s="4"/>
      <c r="F33" s="4"/>
      <c r="G33" s="4"/>
      <c r="H33" s="5"/>
      <c r="I33" s="5"/>
      <c r="J33" s="5"/>
      <c r="K33" s="4"/>
      <c r="L33" s="4"/>
    </row>
    <row r="34" spans="1:1026" ht="11.25" customHeight="1" x14ac:dyDescent="0.25">
      <c r="B34" s="2" t="s">
        <v>1</v>
      </c>
      <c r="C34" s="35" t="s">
        <v>109</v>
      </c>
      <c r="D34" s="35"/>
      <c r="E34" s="35"/>
      <c r="F34" s="35"/>
      <c r="G34" s="35"/>
      <c r="H34" s="35"/>
      <c r="I34" s="35"/>
      <c r="J34" s="35"/>
      <c r="K34" s="4"/>
      <c r="L34" s="4"/>
    </row>
    <row r="35" spans="1:1026" ht="11.25" customHeight="1" x14ac:dyDescent="0.25">
      <c r="B35" s="2" t="s">
        <v>2</v>
      </c>
      <c r="C35" s="35" t="s">
        <v>110</v>
      </c>
      <c r="D35" s="35"/>
      <c r="E35" s="35"/>
      <c r="F35" s="35"/>
      <c r="G35" s="35"/>
      <c r="H35" s="35"/>
      <c r="I35" s="35"/>
      <c r="J35" s="35"/>
      <c r="K35" s="35"/>
      <c r="L35" s="35"/>
    </row>
    <row r="36" spans="1:1026" ht="11.25" customHeight="1" x14ac:dyDescent="0.25">
      <c r="B36" s="2" t="s">
        <v>4</v>
      </c>
      <c r="C36" s="36">
        <v>45748</v>
      </c>
      <c r="D36" s="36"/>
      <c r="E36" s="36"/>
      <c r="F36" s="36"/>
      <c r="G36" s="36"/>
      <c r="H36" s="36"/>
      <c r="I36" s="36"/>
      <c r="J36" s="36"/>
      <c r="K36" s="4"/>
      <c r="L36" s="4"/>
    </row>
    <row r="38" spans="1:1026" ht="27.6" customHeight="1" x14ac:dyDescent="0.25">
      <c r="A38" s="48" t="s">
        <v>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38" t="s">
        <v>6</v>
      </c>
      <c r="P38" s="38" t="s">
        <v>7</v>
      </c>
      <c r="Q38" s="38"/>
      <c r="R38" s="38" t="s">
        <v>8</v>
      </c>
      <c r="S38" s="38" t="s">
        <v>9</v>
      </c>
      <c r="T38" s="37" t="s">
        <v>10</v>
      </c>
      <c r="U38" s="37"/>
      <c r="V38" s="38" t="s">
        <v>11</v>
      </c>
      <c r="W38" s="37" t="s">
        <v>75</v>
      </c>
      <c r="X38" s="37"/>
      <c r="Y38" s="37"/>
      <c r="Z38" s="37"/>
      <c r="AA38" s="37"/>
      <c r="AB38" s="37"/>
    </row>
    <row r="39" spans="1:1026" x14ac:dyDescent="0.25">
      <c r="A39" s="37" t="s">
        <v>12</v>
      </c>
      <c r="B39" s="37"/>
      <c r="C39" s="39" t="s">
        <v>69</v>
      </c>
      <c r="D39" s="40"/>
      <c r="E39" s="39" t="s">
        <v>70</v>
      </c>
      <c r="F39" s="43"/>
      <c r="G39" s="40"/>
      <c r="H39" s="45" t="s">
        <v>18</v>
      </c>
      <c r="I39" s="46"/>
      <c r="J39" s="47"/>
      <c r="K39" s="37" t="s">
        <v>13</v>
      </c>
      <c r="L39" s="37" t="s">
        <v>73</v>
      </c>
      <c r="M39" s="37"/>
      <c r="N39" s="37" t="s">
        <v>74</v>
      </c>
      <c r="O39" s="38"/>
      <c r="P39" s="18" t="s">
        <v>14</v>
      </c>
      <c r="Q39" s="18" t="s">
        <v>15</v>
      </c>
      <c r="R39" s="38"/>
      <c r="S39" s="38"/>
      <c r="T39" s="19" t="s">
        <v>76</v>
      </c>
      <c r="U39" s="19" t="s">
        <v>77</v>
      </c>
      <c r="V39" s="38"/>
      <c r="W39" s="19" t="s">
        <v>78</v>
      </c>
      <c r="X39" s="19" t="s">
        <v>16</v>
      </c>
      <c r="Y39" s="19" t="s">
        <v>79</v>
      </c>
      <c r="Z39" s="19" t="s">
        <v>16</v>
      </c>
      <c r="AA39" s="19" t="s">
        <v>80</v>
      </c>
      <c r="AB39" s="19" t="s">
        <v>16</v>
      </c>
    </row>
    <row r="40" spans="1:1026" ht="30" customHeight="1" x14ac:dyDescent="0.25">
      <c r="A40" s="19" t="s">
        <v>17</v>
      </c>
      <c r="B40" s="19" t="s">
        <v>18</v>
      </c>
      <c r="C40" s="41"/>
      <c r="D40" s="42"/>
      <c r="E40" s="41"/>
      <c r="F40" s="44"/>
      <c r="G40" s="42"/>
      <c r="H40" s="20" t="s">
        <v>71</v>
      </c>
      <c r="I40" s="45" t="s">
        <v>72</v>
      </c>
      <c r="J40" s="47"/>
      <c r="K40" s="37"/>
      <c r="L40" s="19" t="s">
        <v>17</v>
      </c>
      <c r="M40" s="19" t="s">
        <v>18</v>
      </c>
      <c r="N40" s="37"/>
      <c r="O40" s="18" t="s">
        <v>19</v>
      </c>
      <c r="P40" s="18" t="s">
        <v>20</v>
      </c>
      <c r="Q40" s="18" t="s">
        <v>21</v>
      </c>
      <c r="R40" s="18" t="s">
        <v>22</v>
      </c>
      <c r="S40" s="18" t="s">
        <v>23</v>
      </c>
      <c r="T40" s="19" t="s">
        <v>24</v>
      </c>
      <c r="U40" s="19" t="s">
        <v>25</v>
      </c>
      <c r="V40" s="18" t="s">
        <v>26</v>
      </c>
      <c r="W40" s="19" t="s">
        <v>27</v>
      </c>
      <c r="X40" s="19" t="s">
        <v>28</v>
      </c>
      <c r="Y40" s="19" t="s">
        <v>29</v>
      </c>
      <c r="Z40" s="19" t="s">
        <v>30</v>
      </c>
      <c r="AA40" s="19" t="s">
        <v>31</v>
      </c>
      <c r="AB40" s="19" t="s">
        <v>32</v>
      </c>
    </row>
    <row r="41" spans="1:1026" ht="40.799999999999997" x14ac:dyDescent="0.25">
      <c r="A41" s="9" t="s">
        <v>103</v>
      </c>
      <c r="B41" s="8" t="s">
        <v>104</v>
      </c>
      <c r="C41" s="9" t="s">
        <v>55</v>
      </c>
      <c r="D41" s="9" t="s">
        <v>50</v>
      </c>
      <c r="E41" s="9" t="s">
        <v>105</v>
      </c>
      <c r="F41" s="9" t="s">
        <v>112</v>
      </c>
      <c r="G41" s="9" t="s">
        <v>98</v>
      </c>
      <c r="H41" s="8" t="s">
        <v>106</v>
      </c>
      <c r="I41" s="8" t="s">
        <v>113</v>
      </c>
      <c r="J41" s="11" t="s">
        <v>111</v>
      </c>
      <c r="K41" s="9">
        <v>2</v>
      </c>
      <c r="L41" s="9" t="s">
        <v>54</v>
      </c>
      <c r="M41" s="8" t="s">
        <v>41</v>
      </c>
      <c r="N41" s="9">
        <v>3</v>
      </c>
      <c r="O41" s="24"/>
      <c r="P41" s="24"/>
      <c r="Q41" s="24"/>
      <c r="R41" s="24">
        <f t="shared" ref="R41:R47" si="24">O41+P41+Q41</f>
        <v>0</v>
      </c>
      <c r="S41" s="24"/>
      <c r="T41" s="24">
        <v>577117186.48000002</v>
      </c>
      <c r="U41" s="24">
        <v>0</v>
      </c>
      <c r="V41" s="25">
        <f>R41+S41+T41+U41</f>
        <v>577117186.48000002</v>
      </c>
      <c r="W41" s="24">
        <v>577117186.48000002</v>
      </c>
      <c r="X41" s="28">
        <f t="shared" ref="X41:X48" si="25">W41/V41</f>
        <v>1</v>
      </c>
      <c r="Y41" s="24">
        <v>577072949.66999996</v>
      </c>
      <c r="Z41" s="28">
        <f t="shared" ref="Z41:Z48" si="26">Y41/V41</f>
        <v>0.99992334865251564</v>
      </c>
      <c r="AA41" s="24">
        <v>577072949.66999996</v>
      </c>
      <c r="AB41" s="28">
        <f t="shared" ref="AB41:AB48" si="27">AA41/V41</f>
        <v>0.99992334865251564</v>
      </c>
    </row>
    <row r="42" spans="1:1026" ht="40.799999999999997" x14ac:dyDescent="0.25">
      <c r="A42" s="9" t="s">
        <v>114</v>
      </c>
      <c r="B42" s="8" t="s">
        <v>115</v>
      </c>
      <c r="C42" s="9" t="s">
        <v>55</v>
      </c>
      <c r="D42" s="9" t="s">
        <v>50</v>
      </c>
      <c r="E42" s="9" t="s">
        <v>105</v>
      </c>
      <c r="F42" s="9" t="s">
        <v>112</v>
      </c>
      <c r="G42" s="9" t="s">
        <v>98</v>
      </c>
      <c r="H42" s="8" t="s">
        <v>106</v>
      </c>
      <c r="I42" s="8" t="s">
        <v>113</v>
      </c>
      <c r="J42" s="11" t="s">
        <v>111</v>
      </c>
      <c r="K42" s="9">
        <v>2</v>
      </c>
      <c r="L42" s="9" t="s">
        <v>127</v>
      </c>
      <c r="M42" s="8" t="s">
        <v>128</v>
      </c>
      <c r="N42" s="9">
        <v>3</v>
      </c>
      <c r="O42" s="24"/>
      <c r="P42" s="24"/>
      <c r="Q42" s="24"/>
      <c r="R42" s="24">
        <f t="shared" si="24"/>
        <v>0</v>
      </c>
      <c r="S42" s="24"/>
      <c r="T42" s="24">
        <v>329778.55</v>
      </c>
      <c r="U42" s="24">
        <v>0</v>
      </c>
      <c r="V42" s="25">
        <f t="shared" ref="V42" si="28">R42+S42+T42+U42</f>
        <v>329778.55</v>
      </c>
      <c r="W42" s="24">
        <v>329778.55</v>
      </c>
      <c r="X42" s="28">
        <f t="shared" si="25"/>
        <v>1</v>
      </c>
      <c r="Y42" s="24">
        <v>329778.55</v>
      </c>
      <c r="Z42" s="28">
        <f t="shared" si="26"/>
        <v>1</v>
      </c>
      <c r="AA42" s="24">
        <v>329778.55</v>
      </c>
      <c r="AB42" s="28">
        <f t="shared" si="27"/>
        <v>1</v>
      </c>
    </row>
    <row r="43" spans="1:1026" ht="40.799999999999997" x14ac:dyDescent="0.25">
      <c r="A43" s="9" t="s">
        <v>116</v>
      </c>
      <c r="B43" s="8" t="s">
        <v>117</v>
      </c>
      <c r="C43" s="9" t="s">
        <v>55</v>
      </c>
      <c r="D43" s="9" t="s">
        <v>50</v>
      </c>
      <c r="E43" s="9" t="s">
        <v>105</v>
      </c>
      <c r="F43" s="9" t="s">
        <v>112</v>
      </c>
      <c r="G43" s="9" t="s">
        <v>98</v>
      </c>
      <c r="H43" s="8" t="s">
        <v>106</v>
      </c>
      <c r="I43" s="8" t="s">
        <v>113</v>
      </c>
      <c r="J43" s="11" t="s">
        <v>111</v>
      </c>
      <c r="K43" s="9">
        <v>2</v>
      </c>
      <c r="L43" s="9" t="s">
        <v>54</v>
      </c>
      <c r="M43" s="8" t="s">
        <v>41</v>
      </c>
      <c r="N43" s="9">
        <v>3</v>
      </c>
      <c r="O43" s="24"/>
      <c r="P43" s="24"/>
      <c r="Q43" s="24"/>
      <c r="R43" s="24">
        <f t="shared" si="24"/>
        <v>0</v>
      </c>
      <c r="S43" s="24"/>
      <c r="T43" s="24">
        <v>161669165.91999999</v>
      </c>
      <c r="U43" s="24">
        <v>0</v>
      </c>
      <c r="V43" s="25">
        <f t="shared" ref="V43:V47" si="29">R43+S43+T43+U43</f>
        <v>161669165.91999999</v>
      </c>
      <c r="W43" s="24">
        <v>161669165.91999999</v>
      </c>
      <c r="X43" s="28">
        <f t="shared" ref="X43:X47" si="30">W43/V43</f>
        <v>1</v>
      </c>
      <c r="Y43" s="24">
        <v>161669165.91999999</v>
      </c>
      <c r="Z43" s="28">
        <f t="shared" ref="Z43:Z47" si="31">Y43/V43</f>
        <v>1</v>
      </c>
      <c r="AA43" s="24">
        <v>161669165.91999999</v>
      </c>
      <c r="AB43" s="28">
        <f t="shared" ref="AB43:AB47" si="32">AA43/V43</f>
        <v>1</v>
      </c>
    </row>
    <row r="44" spans="1:1026" ht="30.6" x14ac:dyDescent="0.25">
      <c r="A44" s="9" t="s">
        <v>107</v>
      </c>
      <c r="B44" s="8" t="s">
        <v>108</v>
      </c>
      <c r="C44" s="9" t="s">
        <v>55</v>
      </c>
      <c r="D44" s="9" t="s">
        <v>50</v>
      </c>
      <c r="E44" s="9" t="s">
        <v>105</v>
      </c>
      <c r="F44" s="9" t="s">
        <v>118</v>
      </c>
      <c r="G44" s="9" t="s">
        <v>98</v>
      </c>
      <c r="H44" s="8" t="s">
        <v>106</v>
      </c>
      <c r="I44" s="8" t="s">
        <v>94</v>
      </c>
      <c r="J44" s="11" t="s">
        <v>119</v>
      </c>
      <c r="K44" s="9">
        <v>1</v>
      </c>
      <c r="L44" s="9" t="s">
        <v>54</v>
      </c>
      <c r="M44" s="8" t="s">
        <v>41</v>
      </c>
      <c r="N44" s="9">
        <v>1</v>
      </c>
      <c r="O44" s="24"/>
      <c r="P44" s="24"/>
      <c r="Q44" s="24"/>
      <c r="R44" s="24">
        <f t="shared" si="24"/>
        <v>0</v>
      </c>
      <c r="S44" s="24"/>
      <c r="T44" s="24">
        <v>1114284.77</v>
      </c>
      <c r="U44" s="24">
        <v>0</v>
      </c>
      <c r="V44" s="25">
        <f t="shared" si="29"/>
        <v>1114284.77</v>
      </c>
      <c r="W44" s="24">
        <v>1114284.77</v>
      </c>
      <c r="X44" s="28">
        <f t="shared" si="30"/>
        <v>1</v>
      </c>
      <c r="Y44" s="24">
        <v>1114284.77</v>
      </c>
      <c r="Z44" s="28">
        <f t="shared" si="31"/>
        <v>1</v>
      </c>
      <c r="AA44" s="24">
        <v>1114284.77</v>
      </c>
      <c r="AB44" s="28">
        <f t="shared" si="32"/>
        <v>1</v>
      </c>
    </row>
    <row r="45" spans="1:1026" ht="40.799999999999997" x14ac:dyDescent="0.25">
      <c r="A45" s="9" t="s">
        <v>107</v>
      </c>
      <c r="B45" s="8" t="s">
        <v>108</v>
      </c>
      <c r="C45" s="9" t="s">
        <v>55</v>
      </c>
      <c r="D45" s="9" t="s">
        <v>50</v>
      </c>
      <c r="E45" s="9" t="s">
        <v>105</v>
      </c>
      <c r="F45" s="9" t="s">
        <v>112</v>
      </c>
      <c r="G45" s="9" t="s">
        <v>98</v>
      </c>
      <c r="H45" s="8" t="s">
        <v>106</v>
      </c>
      <c r="I45" s="8" t="s">
        <v>113</v>
      </c>
      <c r="J45" s="11" t="s">
        <v>111</v>
      </c>
      <c r="K45" s="9">
        <v>1</v>
      </c>
      <c r="L45" s="9" t="s">
        <v>54</v>
      </c>
      <c r="M45" s="8" t="s">
        <v>41</v>
      </c>
      <c r="N45" s="9">
        <v>5</v>
      </c>
      <c r="O45" s="24"/>
      <c r="P45" s="24"/>
      <c r="Q45" s="24"/>
      <c r="R45" s="24">
        <f t="shared" si="24"/>
        <v>0</v>
      </c>
      <c r="S45" s="24"/>
      <c r="T45" s="24">
        <v>20084.669999999998</v>
      </c>
      <c r="U45" s="24">
        <v>0</v>
      </c>
      <c r="V45" s="25">
        <f t="shared" si="29"/>
        <v>20084.669999999998</v>
      </c>
      <c r="W45" s="24">
        <v>20084.669999999998</v>
      </c>
      <c r="X45" s="28">
        <f t="shared" si="30"/>
        <v>1</v>
      </c>
      <c r="Y45" s="24">
        <v>20084.669999999998</v>
      </c>
      <c r="Z45" s="28">
        <f t="shared" si="31"/>
        <v>1</v>
      </c>
      <c r="AA45" s="24">
        <v>20084.669999999998</v>
      </c>
      <c r="AB45" s="28">
        <f t="shared" si="32"/>
        <v>1</v>
      </c>
    </row>
    <row r="46" spans="1:1026" ht="40.799999999999997" x14ac:dyDescent="0.25">
      <c r="A46" s="9" t="s">
        <v>107</v>
      </c>
      <c r="B46" s="8" t="s">
        <v>108</v>
      </c>
      <c r="C46" s="9" t="s">
        <v>55</v>
      </c>
      <c r="D46" s="9" t="s">
        <v>50</v>
      </c>
      <c r="E46" s="9" t="s">
        <v>105</v>
      </c>
      <c r="F46" s="9" t="s">
        <v>112</v>
      </c>
      <c r="G46" s="9" t="s">
        <v>98</v>
      </c>
      <c r="H46" s="8" t="s">
        <v>106</v>
      </c>
      <c r="I46" s="8" t="s">
        <v>113</v>
      </c>
      <c r="J46" s="11" t="s">
        <v>111</v>
      </c>
      <c r="K46" s="9">
        <v>1</v>
      </c>
      <c r="L46" s="9" t="s">
        <v>54</v>
      </c>
      <c r="M46" s="8" t="s">
        <v>41</v>
      </c>
      <c r="N46" s="9">
        <v>3</v>
      </c>
      <c r="O46" s="24"/>
      <c r="P46" s="24"/>
      <c r="Q46" s="24"/>
      <c r="R46" s="24">
        <f t="shared" ref="R46" si="33">O46+P46+Q46</f>
        <v>0</v>
      </c>
      <c r="S46" s="24"/>
      <c r="T46" s="24">
        <v>39142853.670000002</v>
      </c>
      <c r="U46" s="24">
        <v>0</v>
      </c>
      <c r="V46" s="25">
        <f t="shared" ref="V46" si="34">R46+S46+T46+U46</f>
        <v>39142853.670000002</v>
      </c>
      <c r="W46" s="24">
        <v>39142853.670000002</v>
      </c>
      <c r="X46" s="28">
        <f t="shared" ref="X46" si="35">W46/V46</f>
        <v>1</v>
      </c>
      <c r="Y46" s="24">
        <v>39142853.670000002</v>
      </c>
      <c r="Z46" s="28">
        <f t="shared" ref="Z46" si="36">Y46/V46</f>
        <v>1</v>
      </c>
      <c r="AA46" s="24">
        <v>39142853.670000002</v>
      </c>
      <c r="AB46" s="28">
        <f t="shared" ref="AB46" si="37">AA46/V46</f>
        <v>1</v>
      </c>
    </row>
    <row r="47" spans="1:1026" s="15" customFormat="1" ht="40.799999999999997" x14ac:dyDescent="0.25">
      <c r="A47" s="30" t="s">
        <v>107</v>
      </c>
      <c r="B47" s="11" t="s">
        <v>108</v>
      </c>
      <c r="C47" s="30" t="s">
        <v>55</v>
      </c>
      <c r="D47" s="30" t="s">
        <v>50</v>
      </c>
      <c r="E47" s="30" t="s">
        <v>105</v>
      </c>
      <c r="F47" s="30" t="s">
        <v>112</v>
      </c>
      <c r="G47" s="30" t="s">
        <v>98</v>
      </c>
      <c r="H47" s="11" t="s">
        <v>106</v>
      </c>
      <c r="I47" s="11" t="s">
        <v>113</v>
      </c>
      <c r="J47" s="11" t="s">
        <v>111</v>
      </c>
      <c r="K47" s="30">
        <v>1</v>
      </c>
      <c r="L47" s="30" t="s">
        <v>54</v>
      </c>
      <c r="M47" s="11" t="s">
        <v>41</v>
      </c>
      <c r="N47" s="30">
        <v>1</v>
      </c>
      <c r="O47" s="24"/>
      <c r="P47" s="24"/>
      <c r="Q47" s="24"/>
      <c r="R47" s="24">
        <f t="shared" si="24"/>
        <v>0</v>
      </c>
      <c r="S47" s="24"/>
      <c r="T47" s="24">
        <v>28142579.140000001</v>
      </c>
      <c r="U47" s="24">
        <v>0</v>
      </c>
      <c r="V47" s="31">
        <f t="shared" si="29"/>
        <v>28142579.140000001</v>
      </c>
      <c r="W47" s="24">
        <v>28142579.140000001</v>
      </c>
      <c r="X47" s="28">
        <f t="shared" si="30"/>
        <v>1</v>
      </c>
      <c r="Y47" s="24">
        <v>28142579.140000001</v>
      </c>
      <c r="Z47" s="28">
        <f t="shared" si="31"/>
        <v>1</v>
      </c>
      <c r="AA47" s="24">
        <v>28142579.140000001</v>
      </c>
      <c r="AB47" s="28">
        <f t="shared" si="32"/>
        <v>1</v>
      </c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  <c r="KO47" s="14"/>
      <c r="KP47" s="14"/>
      <c r="KQ47" s="14"/>
      <c r="KR47" s="14"/>
      <c r="KS47" s="14"/>
      <c r="KT47" s="14"/>
      <c r="KU47" s="14"/>
      <c r="KV47" s="14"/>
      <c r="KW47" s="14"/>
      <c r="KX47" s="14"/>
      <c r="KY47" s="14"/>
      <c r="KZ47" s="14"/>
      <c r="LA47" s="14"/>
      <c r="LB47" s="14"/>
      <c r="LC47" s="14"/>
      <c r="LD47" s="14"/>
      <c r="LE47" s="14"/>
      <c r="LF47" s="14"/>
      <c r="LG47" s="14"/>
      <c r="LH47" s="14"/>
      <c r="LI47" s="14"/>
      <c r="LJ47" s="14"/>
      <c r="LK47" s="14"/>
      <c r="LL47" s="14"/>
      <c r="LM47" s="14"/>
      <c r="LN47" s="14"/>
      <c r="LO47" s="14"/>
      <c r="LP47" s="14"/>
      <c r="LQ47" s="14"/>
      <c r="LR47" s="14"/>
      <c r="LS47" s="14"/>
      <c r="LT47" s="14"/>
      <c r="LU47" s="14"/>
      <c r="LV47" s="14"/>
      <c r="LW47" s="14"/>
      <c r="LX47" s="14"/>
      <c r="LY47" s="14"/>
      <c r="LZ47" s="14"/>
      <c r="MA47" s="14"/>
      <c r="MB47" s="14"/>
      <c r="MC47" s="14"/>
      <c r="MD47" s="14"/>
      <c r="ME47" s="14"/>
      <c r="MF47" s="14"/>
      <c r="MG47" s="14"/>
      <c r="MH47" s="14"/>
      <c r="MI47" s="14"/>
      <c r="MJ47" s="14"/>
      <c r="MK47" s="14"/>
      <c r="ML47" s="14"/>
      <c r="MM47" s="14"/>
      <c r="MN47" s="14"/>
      <c r="MO47" s="14"/>
      <c r="MP47" s="14"/>
      <c r="MQ47" s="14"/>
      <c r="MR47" s="14"/>
      <c r="MS47" s="14"/>
      <c r="MT47" s="14"/>
      <c r="MU47" s="14"/>
      <c r="MV47" s="14"/>
      <c r="MW47" s="14"/>
      <c r="MX47" s="14"/>
      <c r="MY47" s="14"/>
      <c r="MZ47" s="14"/>
      <c r="NA47" s="14"/>
      <c r="NB47" s="14"/>
      <c r="NC47" s="14"/>
      <c r="ND47" s="14"/>
      <c r="NE47" s="14"/>
      <c r="NF47" s="14"/>
      <c r="NG47" s="14"/>
      <c r="NH47" s="14"/>
      <c r="NI47" s="14"/>
      <c r="NJ47" s="14"/>
      <c r="NK47" s="14"/>
      <c r="NL47" s="14"/>
      <c r="NM47" s="14"/>
      <c r="NN47" s="14"/>
      <c r="NO47" s="14"/>
      <c r="NP47" s="14"/>
      <c r="NQ47" s="14"/>
      <c r="NR47" s="14"/>
      <c r="NS47" s="14"/>
      <c r="NT47" s="14"/>
      <c r="NU47" s="14"/>
      <c r="NV47" s="14"/>
      <c r="NW47" s="14"/>
      <c r="NX47" s="14"/>
      <c r="NY47" s="14"/>
      <c r="NZ47" s="14"/>
      <c r="OA47" s="14"/>
      <c r="OB47" s="14"/>
      <c r="OC47" s="14"/>
      <c r="OD47" s="14"/>
      <c r="OE47" s="14"/>
      <c r="OF47" s="14"/>
      <c r="OG47" s="14"/>
      <c r="OH47" s="14"/>
      <c r="OI47" s="14"/>
      <c r="OJ47" s="14"/>
      <c r="OK47" s="14"/>
      <c r="OL47" s="14"/>
      <c r="OM47" s="14"/>
      <c r="ON47" s="14"/>
      <c r="OO47" s="14"/>
      <c r="OP47" s="14"/>
      <c r="OQ47" s="14"/>
      <c r="OR47" s="14"/>
      <c r="OS47" s="14"/>
      <c r="OT47" s="14"/>
      <c r="OU47" s="14"/>
      <c r="OV47" s="14"/>
      <c r="OW47" s="14"/>
      <c r="OX47" s="14"/>
      <c r="OY47" s="14"/>
      <c r="OZ47" s="14"/>
      <c r="PA47" s="14"/>
      <c r="PB47" s="14"/>
      <c r="PC47" s="14"/>
      <c r="PD47" s="14"/>
      <c r="PE47" s="14"/>
      <c r="PF47" s="14"/>
      <c r="PG47" s="14"/>
      <c r="PH47" s="14"/>
      <c r="PI47" s="14"/>
      <c r="PJ47" s="14"/>
      <c r="PK47" s="14"/>
      <c r="PL47" s="14"/>
      <c r="PM47" s="14"/>
      <c r="PN47" s="14"/>
      <c r="PO47" s="14"/>
      <c r="PP47" s="14"/>
      <c r="PQ47" s="14"/>
      <c r="PR47" s="14"/>
      <c r="PS47" s="14"/>
      <c r="PT47" s="14"/>
      <c r="PU47" s="14"/>
      <c r="PV47" s="14"/>
      <c r="PW47" s="14"/>
      <c r="PX47" s="14"/>
      <c r="PY47" s="14"/>
      <c r="PZ47" s="14"/>
      <c r="QA47" s="14"/>
      <c r="QB47" s="14"/>
      <c r="QC47" s="14"/>
      <c r="QD47" s="14"/>
      <c r="QE47" s="14"/>
      <c r="QF47" s="14"/>
      <c r="QG47" s="14"/>
      <c r="QH47" s="14"/>
      <c r="QI47" s="14"/>
      <c r="QJ47" s="14"/>
      <c r="QK47" s="14"/>
      <c r="QL47" s="14"/>
      <c r="QM47" s="14"/>
      <c r="QN47" s="14"/>
      <c r="QO47" s="14"/>
      <c r="QP47" s="14"/>
      <c r="QQ47" s="14"/>
      <c r="QR47" s="14"/>
      <c r="QS47" s="14"/>
      <c r="QT47" s="14"/>
      <c r="QU47" s="14"/>
      <c r="QV47" s="14"/>
      <c r="QW47" s="14"/>
      <c r="QX47" s="14"/>
      <c r="QY47" s="14"/>
      <c r="QZ47" s="14"/>
      <c r="RA47" s="14"/>
      <c r="RB47" s="14"/>
      <c r="RC47" s="14"/>
      <c r="RD47" s="14"/>
      <c r="RE47" s="14"/>
      <c r="RF47" s="14"/>
      <c r="RG47" s="14"/>
      <c r="RH47" s="14"/>
      <c r="RI47" s="14"/>
      <c r="RJ47" s="14"/>
      <c r="RK47" s="14"/>
      <c r="RL47" s="14"/>
      <c r="RM47" s="14"/>
      <c r="RN47" s="14"/>
      <c r="RO47" s="14"/>
      <c r="RP47" s="14"/>
      <c r="RQ47" s="14"/>
      <c r="RR47" s="14"/>
      <c r="RS47" s="14"/>
      <c r="RT47" s="14"/>
      <c r="RU47" s="14"/>
      <c r="RV47" s="14"/>
      <c r="RW47" s="14"/>
      <c r="RX47" s="14"/>
      <c r="RY47" s="14"/>
      <c r="RZ47" s="14"/>
      <c r="SA47" s="14"/>
      <c r="SB47" s="14"/>
      <c r="SC47" s="14"/>
      <c r="SD47" s="14"/>
      <c r="SE47" s="14"/>
      <c r="SF47" s="14"/>
      <c r="SG47" s="14"/>
      <c r="SH47" s="14"/>
      <c r="SI47" s="14"/>
      <c r="SJ47" s="14"/>
      <c r="SK47" s="14"/>
      <c r="SL47" s="14"/>
      <c r="SM47" s="14"/>
      <c r="SN47" s="14"/>
      <c r="SO47" s="14"/>
      <c r="SP47" s="14"/>
      <c r="SQ47" s="14"/>
      <c r="SR47" s="14"/>
      <c r="SS47" s="14"/>
      <c r="ST47" s="14"/>
      <c r="SU47" s="14"/>
      <c r="SV47" s="14"/>
      <c r="SW47" s="14"/>
      <c r="SX47" s="14"/>
      <c r="SY47" s="14"/>
      <c r="SZ47" s="14"/>
      <c r="TA47" s="14"/>
      <c r="TB47" s="14"/>
      <c r="TC47" s="14"/>
      <c r="TD47" s="14"/>
      <c r="TE47" s="14"/>
      <c r="TF47" s="14"/>
      <c r="TG47" s="14"/>
      <c r="TH47" s="14"/>
      <c r="TI47" s="14"/>
      <c r="TJ47" s="14"/>
      <c r="TK47" s="14"/>
      <c r="TL47" s="14"/>
      <c r="TM47" s="14"/>
      <c r="TN47" s="14"/>
      <c r="TO47" s="14"/>
      <c r="TP47" s="14"/>
      <c r="TQ47" s="14"/>
      <c r="TR47" s="14"/>
      <c r="TS47" s="14"/>
      <c r="TT47" s="14"/>
      <c r="TU47" s="14"/>
      <c r="TV47" s="14"/>
      <c r="TW47" s="14"/>
      <c r="TX47" s="14"/>
      <c r="TY47" s="14"/>
      <c r="TZ47" s="14"/>
      <c r="UA47" s="14"/>
      <c r="UB47" s="14"/>
      <c r="UC47" s="14"/>
      <c r="UD47" s="14"/>
      <c r="UE47" s="14"/>
      <c r="UF47" s="14"/>
      <c r="UG47" s="14"/>
      <c r="UH47" s="14"/>
      <c r="UI47" s="14"/>
      <c r="UJ47" s="14"/>
      <c r="UK47" s="14"/>
      <c r="UL47" s="14"/>
      <c r="UM47" s="14"/>
      <c r="UN47" s="14"/>
      <c r="UO47" s="14"/>
      <c r="UP47" s="14"/>
      <c r="UQ47" s="14"/>
      <c r="UR47" s="14"/>
      <c r="US47" s="14"/>
      <c r="UT47" s="14"/>
      <c r="UU47" s="14"/>
      <c r="UV47" s="14"/>
      <c r="UW47" s="14"/>
      <c r="UX47" s="14"/>
      <c r="UY47" s="14"/>
      <c r="UZ47" s="14"/>
      <c r="VA47" s="14"/>
      <c r="VB47" s="14"/>
      <c r="VC47" s="14"/>
      <c r="VD47" s="14"/>
      <c r="VE47" s="14"/>
      <c r="VF47" s="14"/>
      <c r="VG47" s="14"/>
      <c r="VH47" s="14"/>
      <c r="VI47" s="14"/>
      <c r="VJ47" s="14"/>
      <c r="VK47" s="14"/>
      <c r="VL47" s="14"/>
      <c r="VM47" s="14"/>
      <c r="VN47" s="14"/>
      <c r="VO47" s="14"/>
      <c r="VP47" s="14"/>
      <c r="VQ47" s="14"/>
      <c r="VR47" s="14"/>
      <c r="VS47" s="14"/>
      <c r="VT47" s="14"/>
      <c r="VU47" s="14"/>
      <c r="VV47" s="14"/>
      <c r="VW47" s="14"/>
      <c r="VX47" s="14"/>
      <c r="VY47" s="14"/>
      <c r="VZ47" s="14"/>
      <c r="WA47" s="14"/>
      <c r="WB47" s="14"/>
      <c r="WC47" s="14"/>
      <c r="WD47" s="14"/>
      <c r="WE47" s="14"/>
      <c r="WF47" s="14"/>
      <c r="WG47" s="14"/>
      <c r="WH47" s="14"/>
      <c r="WI47" s="14"/>
      <c r="WJ47" s="14"/>
      <c r="WK47" s="14"/>
      <c r="WL47" s="14"/>
      <c r="WM47" s="14"/>
      <c r="WN47" s="14"/>
      <c r="WO47" s="14"/>
      <c r="WP47" s="14"/>
      <c r="WQ47" s="14"/>
      <c r="WR47" s="14"/>
      <c r="WS47" s="14"/>
      <c r="WT47" s="14"/>
      <c r="WU47" s="14"/>
      <c r="WV47" s="14"/>
      <c r="WW47" s="14"/>
      <c r="WX47" s="14"/>
      <c r="WY47" s="14"/>
      <c r="WZ47" s="14"/>
      <c r="XA47" s="14"/>
      <c r="XB47" s="14"/>
      <c r="XC47" s="14"/>
      <c r="XD47" s="14"/>
      <c r="XE47" s="14"/>
      <c r="XF47" s="14"/>
      <c r="XG47" s="14"/>
      <c r="XH47" s="14"/>
      <c r="XI47" s="14"/>
      <c r="XJ47" s="14"/>
      <c r="XK47" s="14"/>
      <c r="XL47" s="14"/>
      <c r="XM47" s="14"/>
      <c r="XN47" s="14"/>
      <c r="XO47" s="14"/>
      <c r="XP47" s="14"/>
      <c r="XQ47" s="14"/>
      <c r="XR47" s="14"/>
      <c r="XS47" s="14"/>
      <c r="XT47" s="14"/>
      <c r="XU47" s="14"/>
      <c r="XV47" s="14"/>
      <c r="XW47" s="14"/>
      <c r="XX47" s="14"/>
      <c r="XY47" s="14"/>
      <c r="XZ47" s="14"/>
      <c r="YA47" s="14"/>
      <c r="YB47" s="14"/>
      <c r="YC47" s="14"/>
      <c r="YD47" s="14"/>
      <c r="YE47" s="14"/>
      <c r="YF47" s="14"/>
      <c r="YG47" s="14"/>
      <c r="YH47" s="14"/>
      <c r="YI47" s="14"/>
      <c r="YJ47" s="14"/>
      <c r="YK47" s="14"/>
      <c r="YL47" s="14"/>
      <c r="YM47" s="14"/>
      <c r="YN47" s="14"/>
      <c r="YO47" s="14"/>
      <c r="YP47" s="14"/>
      <c r="YQ47" s="14"/>
      <c r="YR47" s="14"/>
      <c r="YS47" s="14"/>
      <c r="YT47" s="14"/>
      <c r="YU47" s="14"/>
      <c r="YV47" s="14"/>
      <c r="YW47" s="14"/>
      <c r="YX47" s="14"/>
      <c r="YY47" s="14"/>
      <c r="YZ47" s="14"/>
      <c r="ZA47" s="14"/>
      <c r="ZB47" s="14"/>
      <c r="ZC47" s="14"/>
      <c r="ZD47" s="14"/>
      <c r="ZE47" s="14"/>
      <c r="ZF47" s="14"/>
      <c r="ZG47" s="14"/>
      <c r="ZH47" s="14"/>
      <c r="ZI47" s="14"/>
      <c r="ZJ47" s="14"/>
      <c r="ZK47" s="14"/>
      <c r="ZL47" s="14"/>
      <c r="ZM47" s="14"/>
      <c r="ZN47" s="14"/>
      <c r="ZO47" s="14"/>
      <c r="ZP47" s="14"/>
      <c r="ZQ47" s="14"/>
      <c r="ZR47" s="14"/>
      <c r="ZS47" s="14"/>
      <c r="ZT47" s="14"/>
      <c r="ZU47" s="14"/>
      <c r="ZV47" s="14"/>
      <c r="ZW47" s="14"/>
      <c r="ZX47" s="14"/>
      <c r="ZY47" s="14"/>
      <c r="ZZ47" s="14"/>
      <c r="AAA47" s="14"/>
      <c r="AAB47" s="14"/>
      <c r="AAC47" s="14"/>
      <c r="AAD47" s="14"/>
      <c r="AAE47" s="14"/>
      <c r="AAF47" s="14"/>
      <c r="AAG47" s="14"/>
      <c r="AAH47" s="14"/>
      <c r="AAI47" s="14"/>
      <c r="AAJ47" s="14"/>
      <c r="AAK47" s="14"/>
      <c r="AAL47" s="14"/>
      <c r="AAM47" s="14"/>
      <c r="AAN47" s="14"/>
      <c r="AAO47" s="14"/>
      <c r="AAP47" s="14"/>
      <c r="AAQ47" s="14"/>
      <c r="AAR47" s="14"/>
      <c r="AAS47" s="14"/>
      <c r="AAT47" s="14"/>
      <c r="AAU47" s="14"/>
      <c r="AAV47" s="14"/>
      <c r="AAW47" s="14"/>
      <c r="AAX47" s="14"/>
      <c r="AAY47" s="14"/>
      <c r="AAZ47" s="14"/>
      <c r="ABA47" s="14"/>
      <c r="ABB47" s="14"/>
      <c r="ABC47" s="14"/>
      <c r="ABD47" s="14"/>
      <c r="ABE47" s="14"/>
      <c r="ABF47" s="14"/>
      <c r="ABG47" s="14"/>
      <c r="ABH47" s="14"/>
      <c r="ABI47" s="14"/>
      <c r="ABJ47" s="14"/>
      <c r="ABK47" s="14"/>
      <c r="ABL47" s="14"/>
      <c r="ABM47" s="14"/>
      <c r="ABN47" s="14"/>
      <c r="ABO47" s="14"/>
      <c r="ABP47" s="14"/>
      <c r="ABQ47" s="14"/>
      <c r="ABR47" s="14"/>
      <c r="ABS47" s="14"/>
      <c r="ABT47" s="14"/>
      <c r="ABU47" s="14"/>
      <c r="ABV47" s="14"/>
      <c r="ABW47" s="14"/>
      <c r="ABX47" s="14"/>
      <c r="ABY47" s="14"/>
      <c r="ABZ47" s="14"/>
      <c r="ACA47" s="14"/>
      <c r="ACB47" s="14"/>
      <c r="ACC47" s="14"/>
      <c r="ACD47" s="14"/>
      <c r="ACE47" s="14"/>
      <c r="ACF47" s="14"/>
      <c r="ACG47" s="14"/>
      <c r="ACH47" s="14"/>
      <c r="ACI47" s="14"/>
      <c r="ACJ47" s="14"/>
      <c r="ACK47" s="14"/>
      <c r="ACL47" s="14"/>
      <c r="ACM47" s="14"/>
      <c r="ACN47" s="14"/>
      <c r="ACO47" s="14"/>
      <c r="ACP47" s="14"/>
      <c r="ACQ47" s="14"/>
      <c r="ACR47" s="14"/>
      <c r="ACS47" s="14"/>
      <c r="ACT47" s="14"/>
      <c r="ACU47" s="14"/>
      <c r="ACV47" s="14"/>
      <c r="ACW47" s="14"/>
      <c r="ACX47" s="14"/>
      <c r="ACY47" s="14"/>
      <c r="ACZ47" s="14"/>
      <c r="ADA47" s="14"/>
      <c r="ADB47" s="14"/>
      <c r="ADC47" s="14"/>
      <c r="ADD47" s="14"/>
      <c r="ADE47" s="14"/>
      <c r="ADF47" s="14"/>
      <c r="ADG47" s="14"/>
      <c r="ADH47" s="14"/>
      <c r="ADI47" s="14"/>
      <c r="ADJ47" s="14"/>
      <c r="ADK47" s="14"/>
      <c r="ADL47" s="14"/>
      <c r="ADM47" s="14"/>
      <c r="ADN47" s="14"/>
      <c r="ADO47" s="14"/>
      <c r="ADP47" s="14"/>
      <c r="ADQ47" s="14"/>
      <c r="ADR47" s="14"/>
      <c r="ADS47" s="14"/>
      <c r="ADT47" s="14"/>
      <c r="ADU47" s="14"/>
      <c r="ADV47" s="14"/>
      <c r="ADW47" s="14"/>
      <c r="ADX47" s="14"/>
      <c r="ADY47" s="14"/>
      <c r="ADZ47" s="14"/>
      <c r="AEA47" s="14"/>
      <c r="AEB47" s="14"/>
      <c r="AEC47" s="14"/>
      <c r="AED47" s="14"/>
      <c r="AEE47" s="14"/>
      <c r="AEF47" s="14"/>
      <c r="AEG47" s="14"/>
      <c r="AEH47" s="14"/>
      <c r="AEI47" s="14"/>
      <c r="AEJ47" s="14"/>
      <c r="AEK47" s="14"/>
      <c r="AEL47" s="14"/>
      <c r="AEM47" s="14"/>
      <c r="AEN47" s="14"/>
      <c r="AEO47" s="14"/>
      <c r="AEP47" s="14"/>
      <c r="AEQ47" s="14"/>
      <c r="AER47" s="14"/>
      <c r="AES47" s="14"/>
      <c r="AET47" s="14"/>
      <c r="AEU47" s="14"/>
      <c r="AEV47" s="14"/>
      <c r="AEW47" s="14"/>
      <c r="AEX47" s="14"/>
      <c r="AEY47" s="14"/>
      <c r="AEZ47" s="14"/>
      <c r="AFA47" s="14"/>
      <c r="AFB47" s="14"/>
      <c r="AFC47" s="14"/>
      <c r="AFD47" s="14"/>
      <c r="AFE47" s="14"/>
      <c r="AFF47" s="14"/>
      <c r="AFG47" s="14"/>
      <c r="AFH47" s="14"/>
      <c r="AFI47" s="14"/>
      <c r="AFJ47" s="14"/>
      <c r="AFK47" s="14"/>
      <c r="AFL47" s="14"/>
      <c r="AFM47" s="14"/>
      <c r="AFN47" s="14"/>
      <c r="AFO47" s="14"/>
      <c r="AFP47" s="14"/>
      <c r="AFQ47" s="14"/>
      <c r="AFR47" s="14"/>
      <c r="AFS47" s="14"/>
      <c r="AFT47" s="14"/>
      <c r="AFU47" s="14"/>
      <c r="AFV47" s="14"/>
      <c r="AFW47" s="14"/>
      <c r="AFX47" s="14"/>
      <c r="AFY47" s="14"/>
      <c r="AFZ47" s="14"/>
      <c r="AGA47" s="14"/>
      <c r="AGB47" s="14"/>
      <c r="AGC47" s="14"/>
      <c r="AGD47" s="14"/>
      <c r="AGE47" s="14"/>
      <c r="AGF47" s="14"/>
      <c r="AGG47" s="14"/>
      <c r="AGH47" s="14"/>
      <c r="AGI47" s="14"/>
      <c r="AGJ47" s="14"/>
      <c r="AGK47" s="14"/>
      <c r="AGL47" s="14"/>
      <c r="AGM47" s="14"/>
      <c r="AGN47" s="14"/>
      <c r="AGO47" s="14"/>
      <c r="AGP47" s="14"/>
      <c r="AGQ47" s="14"/>
      <c r="AGR47" s="14"/>
      <c r="AGS47" s="14"/>
      <c r="AGT47" s="14"/>
      <c r="AGU47" s="14"/>
      <c r="AGV47" s="14"/>
      <c r="AGW47" s="14"/>
      <c r="AGX47" s="14"/>
      <c r="AGY47" s="14"/>
      <c r="AGZ47" s="14"/>
      <c r="AHA47" s="14"/>
      <c r="AHB47" s="14"/>
      <c r="AHC47" s="14"/>
      <c r="AHD47" s="14"/>
      <c r="AHE47" s="14"/>
      <c r="AHF47" s="14"/>
      <c r="AHG47" s="14"/>
      <c r="AHH47" s="14"/>
      <c r="AHI47" s="14"/>
      <c r="AHJ47" s="14"/>
      <c r="AHK47" s="14"/>
      <c r="AHL47" s="14"/>
      <c r="AHM47" s="14"/>
      <c r="AHN47" s="14"/>
      <c r="AHO47" s="14"/>
      <c r="AHP47" s="14"/>
      <c r="AHQ47" s="14"/>
      <c r="AHR47" s="14"/>
      <c r="AHS47" s="14"/>
      <c r="AHT47" s="14"/>
      <c r="AHU47" s="14"/>
      <c r="AHV47" s="14"/>
      <c r="AHW47" s="14"/>
      <c r="AHX47" s="14"/>
      <c r="AHY47" s="14"/>
      <c r="AHZ47" s="14"/>
      <c r="AIA47" s="14"/>
      <c r="AIB47" s="14"/>
      <c r="AIC47" s="14"/>
      <c r="AID47" s="14"/>
      <c r="AIE47" s="14"/>
      <c r="AIF47" s="14"/>
      <c r="AIG47" s="14"/>
      <c r="AIH47" s="14"/>
      <c r="AII47" s="14"/>
      <c r="AIJ47" s="14"/>
      <c r="AIK47" s="14"/>
      <c r="AIL47" s="14"/>
      <c r="AIM47" s="14"/>
      <c r="AIN47" s="14"/>
      <c r="AIO47" s="14"/>
      <c r="AIP47" s="14"/>
      <c r="AIQ47" s="14"/>
      <c r="AIR47" s="14"/>
      <c r="AIS47" s="14"/>
      <c r="AIT47" s="14"/>
      <c r="AIU47" s="14"/>
      <c r="AIV47" s="14"/>
      <c r="AIW47" s="14"/>
      <c r="AIX47" s="14"/>
      <c r="AIY47" s="14"/>
      <c r="AIZ47" s="14"/>
      <c r="AJA47" s="14"/>
      <c r="AJB47" s="14"/>
      <c r="AJC47" s="14"/>
      <c r="AJD47" s="14"/>
      <c r="AJE47" s="14"/>
      <c r="AJF47" s="14"/>
      <c r="AJG47" s="14"/>
      <c r="AJH47" s="14"/>
      <c r="AJI47" s="14"/>
      <c r="AJJ47" s="14"/>
      <c r="AJK47" s="14"/>
      <c r="AJL47" s="14"/>
      <c r="AJM47" s="14"/>
      <c r="AJN47" s="14"/>
      <c r="AJO47" s="14"/>
      <c r="AJP47" s="14"/>
      <c r="AJQ47" s="14"/>
      <c r="AJR47" s="14"/>
      <c r="AJS47" s="14"/>
      <c r="AJT47" s="14"/>
      <c r="AJU47" s="14"/>
      <c r="AJV47" s="14"/>
      <c r="AJW47" s="14"/>
      <c r="AJX47" s="14"/>
      <c r="AJY47" s="14"/>
      <c r="AJZ47" s="14"/>
      <c r="AKA47" s="14"/>
      <c r="AKB47" s="14"/>
      <c r="AKC47" s="14"/>
      <c r="AKD47" s="14"/>
      <c r="AKE47" s="14"/>
      <c r="AKF47" s="14"/>
      <c r="AKG47" s="14"/>
      <c r="AKH47" s="14"/>
      <c r="AKI47" s="14"/>
      <c r="AKJ47" s="14"/>
      <c r="AKK47" s="14"/>
      <c r="AKL47" s="14"/>
      <c r="AKM47" s="14"/>
      <c r="AKN47" s="14"/>
      <c r="AKO47" s="14"/>
      <c r="AKP47" s="14"/>
      <c r="AKQ47" s="14"/>
      <c r="AKR47" s="14"/>
      <c r="AKS47" s="14"/>
      <c r="AKT47" s="14"/>
      <c r="AKU47" s="14"/>
      <c r="AKV47" s="14"/>
      <c r="AKW47" s="14"/>
      <c r="AKX47" s="14"/>
      <c r="AKY47" s="14"/>
      <c r="AKZ47" s="14"/>
      <c r="ALA47" s="14"/>
      <c r="ALB47" s="14"/>
      <c r="ALC47" s="14"/>
      <c r="ALD47" s="14"/>
      <c r="ALE47" s="14"/>
      <c r="ALF47" s="14"/>
      <c r="ALG47" s="14"/>
      <c r="ALH47" s="14"/>
      <c r="ALI47" s="14"/>
      <c r="ALJ47" s="14"/>
      <c r="ALK47" s="14"/>
      <c r="ALL47" s="14"/>
      <c r="ALM47" s="14"/>
      <c r="ALN47" s="14"/>
      <c r="ALO47" s="14"/>
      <c r="ALP47" s="14"/>
      <c r="ALQ47" s="14"/>
      <c r="ALR47" s="14"/>
      <c r="ALS47" s="14"/>
      <c r="ALT47" s="14"/>
      <c r="ALU47" s="14"/>
      <c r="ALV47" s="14"/>
      <c r="ALW47" s="14"/>
      <c r="ALX47" s="14"/>
      <c r="ALY47" s="14"/>
      <c r="ALZ47" s="14"/>
      <c r="AMA47" s="14"/>
      <c r="AMB47" s="14"/>
      <c r="AMC47" s="14"/>
      <c r="AMD47" s="14"/>
      <c r="AME47" s="14"/>
      <c r="AMF47" s="14"/>
      <c r="AMG47" s="14"/>
      <c r="AMH47" s="14"/>
      <c r="AMI47" s="14"/>
      <c r="AMJ47" s="14"/>
      <c r="AMK47" s="14"/>
      <c r="AML47" s="14"/>
    </row>
    <row r="48" spans="1:1026" x14ac:dyDescent="0.25">
      <c r="A48" s="34" t="s">
        <v>53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f>SUM(O38:O47)</f>
        <v>0</v>
      </c>
      <c r="P48" s="27">
        <f>SUM(P38:P47)</f>
        <v>0</v>
      </c>
      <c r="Q48" s="27">
        <f>SUM(Q38:Q47)</f>
        <v>0</v>
      </c>
      <c r="R48" s="23">
        <f t="shared" ref="R48:W48" si="38">SUM(R41:R47)</f>
        <v>0</v>
      </c>
      <c r="S48" s="23">
        <f t="shared" si="38"/>
        <v>0</v>
      </c>
      <c r="T48" s="26">
        <f t="shared" si="38"/>
        <v>807535933.19999981</v>
      </c>
      <c r="U48" s="23">
        <f t="shared" si="38"/>
        <v>0</v>
      </c>
      <c r="V48" s="26">
        <f t="shared" si="38"/>
        <v>807535933.19999981</v>
      </c>
      <c r="W48" s="26">
        <f t="shared" si="38"/>
        <v>807535933.19999981</v>
      </c>
      <c r="X48" s="29">
        <f t="shared" si="25"/>
        <v>1</v>
      </c>
      <c r="Y48" s="26">
        <f>SUM(Y41:Y47)</f>
        <v>807491696.38999975</v>
      </c>
      <c r="Z48" s="29">
        <f t="shared" si="26"/>
        <v>0.99994522001042752</v>
      </c>
      <c r="AA48" s="26">
        <f>SUM(AA41:AA47)</f>
        <v>807491696.38999975</v>
      </c>
      <c r="AB48" s="29">
        <f t="shared" si="27"/>
        <v>0.99994522001042752</v>
      </c>
    </row>
    <row r="50" spans="1:10" x14ac:dyDescent="0.25">
      <c r="A50" s="21" t="s">
        <v>91</v>
      </c>
      <c r="B50" s="33" t="s">
        <v>92</v>
      </c>
      <c r="C50" s="33"/>
      <c r="D50" s="33"/>
      <c r="E50" s="33"/>
      <c r="F50" s="33"/>
      <c r="G50" s="33"/>
      <c r="H50" s="33"/>
      <c r="I50" s="33"/>
      <c r="J50" s="33"/>
    </row>
    <row r="51" spans="1:10" x14ac:dyDescent="0.25">
      <c r="A51" s="22"/>
      <c r="B51" s="33" t="s">
        <v>93</v>
      </c>
      <c r="C51" s="33"/>
      <c r="D51" s="33"/>
      <c r="E51" s="33"/>
      <c r="F51" s="33"/>
      <c r="G51" s="33"/>
      <c r="H51" s="33"/>
      <c r="I51" s="33"/>
      <c r="J51" s="33"/>
    </row>
  </sheetData>
  <mergeCells count="45">
    <mergeCell ref="A27:N27"/>
    <mergeCell ref="C8:D9"/>
    <mergeCell ref="E8:G9"/>
    <mergeCell ref="H8:J8"/>
    <mergeCell ref="I9:J9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T38:U38"/>
    <mergeCell ref="V38:V39"/>
    <mergeCell ref="W38:AB38"/>
    <mergeCell ref="A39:B39"/>
    <mergeCell ref="C39:D40"/>
    <mergeCell ref="E39:G40"/>
    <mergeCell ref="H39:J39"/>
    <mergeCell ref="K39:K40"/>
    <mergeCell ref="L39:M39"/>
    <mergeCell ref="N39:N40"/>
    <mergeCell ref="I40:J40"/>
    <mergeCell ref="A38:N38"/>
    <mergeCell ref="O38:O39"/>
    <mergeCell ref="P38:Q38"/>
    <mergeCell ref="R38:R39"/>
    <mergeCell ref="S38:S39"/>
    <mergeCell ref="B29:J29"/>
    <mergeCell ref="B30:J30"/>
    <mergeCell ref="B50:J50"/>
    <mergeCell ref="B51:J51"/>
    <mergeCell ref="A48:N48"/>
    <mergeCell ref="C34:J34"/>
    <mergeCell ref="C35:L35"/>
    <mergeCell ref="C36:J36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27:N27 P26:S26 X26 Z26 AB26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2025-05-12T20:45:51Z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