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r509\Documents\"/>
    </mc:Choice>
  </mc:AlternateContent>
  <xr:revisionPtr revIDLastSave="0" documentId="8_{B20F09B5-DADA-4405-8464-0CCB1A8534C3}" xr6:coauthVersionLast="47" xr6:coauthVersionMax="47" xr10:uidLastSave="{00000000-0000-0000-0000-000000000000}"/>
  <bookViews>
    <workbookView xWindow="29790" yWindow="1470" windowWidth="21600" windowHeight="11385" tabRatio="500" xr2:uid="{00000000-000D-0000-FFFF-FFFF00000000}"/>
  </bookViews>
  <sheets>
    <sheet name="INSUMOS" sheetId="1" r:id="rId1"/>
  </sheets>
  <definedNames>
    <definedName name="_xlnm._FilterDatabase" localSheetId="0" hidden="1">INSUMOS!$K$1:$K$24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4" i="1" l="1"/>
  <c r="AC4" i="1" s="1"/>
  <c r="AB5" i="1"/>
  <c r="AC5" i="1"/>
  <c r="AB6" i="1"/>
  <c r="AC6" i="1"/>
  <c r="AB7" i="1"/>
  <c r="AC7" i="1" s="1"/>
  <c r="AB8" i="1"/>
  <c r="AC8" i="1" s="1"/>
  <c r="AB9" i="1"/>
  <c r="AC9" i="1" s="1"/>
  <c r="AB10" i="1"/>
  <c r="AB11" i="1"/>
  <c r="AC11" i="1" s="1"/>
  <c r="AB12" i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I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H4" i="1"/>
  <c r="AG4" i="1"/>
  <c r="AL7" i="1"/>
  <c r="AJ7" i="1"/>
  <c r="AI7" i="1"/>
  <c r="AK7" i="1"/>
  <c r="AL10" i="1"/>
  <c r="AJ10" i="1"/>
  <c r="AI10" i="1"/>
  <c r="AK10" i="1"/>
  <c r="AI21" i="1"/>
  <c r="AL5" i="1"/>
  <c r="AL4" i="1"/>
  <c r="AJ5" i="1"/>
  <c r="AJ6" i="1"/>
  <c r="AJ8" i="1"/>
  <c r="AJ9" i="1"/>
  <c r="AJ11" i="1"/>
  <c r="AJ12" i="1"/>
  <c r="AJ13" i="1"/>
  <c r="AJ14" i="1"/>
  <c r="AJ15" i="1"/>
  <c r="AJ16" i="1"/>
  <c r="AJ17" i="1"/>
  <c r="AJ18" i="1"/>
  <c r="AJ19" i="1"/>
  <c r="AJ20" i="1"/>
  <c r="AJ21" i="1"/>
  <c r="AJ4" i="1"/>
  <c r="AI6" i="1"/>
  <c r="AI8" i="1"/>
  <c r="AI9" i="1"/>
  <c r="AI11" i="1"/>
  <c r="AI12" i="1"/>
  <c r="AI13" i="1"/>
  <c r="AI14" i="1"/>
  <c r="AI15" i="1"/>
  <c r="AI16" i="1"/>
  <c r="AI17" i="1"/>
  <c r="AI18" i="1"/>
  <c r="AI19" i="1"/>
  <c r="AI20" i="1"/>
  <c r="AI5" i="1"/>
  <c r="AL6" i="1"/>
  <c r="AL8" i="1"/>
  <c r="AL9" i="1"/>
  <c r="AL11" i="1"/>
  <c r="AL12" i="1"/>
  <c r="AL13" i="1"/>
  <c r="AL14" i="1"/>
  <c r="AL15" i="1"/>
  <c r="AL16" i="1"/>
  <c r="AL17" i="1"/>
  <c r="AL18" i="1"/>
  <c r="AL19" i="1"/>
  <c r="AL20" i="1"/>
  <c r="AL21" i="1"/>
  <c r="AK14" i="1"/>
  <c r="AK15" i="1"/>
  <c r="AK13" i="1"/>
  <c r="AK21" i="1"/>
  <c r="AK20" i="1"/>
  <c r="AK19" i="1"/>
  <c r="AK18" i="1"/>
  <c r="AK17" i="1"/>
  <c r="AK16" i="1"/>
  <c r="AK12" i="1"/>
  <c r="AK11" i="1"/>
  <c r="AK9" i="1"/>
  <c r="AK8" i="1"/>
  <c r="AK6" i="1"/>
  <c r="AK5" i="1"/>
  <c r="AK4" i="1"/>
  <c r="AC22" i="1"/>
</calcChain>
</file>

<file path=xl/sharedStrings.xml><?xml version="1.0" encoding="utf-8"?>
<sst xmlns="http://schemas.openxmlformats.org/spreadsheetml/2006/main" count="202" uniqueCount="150">
  <si>
    <t>COMPOSIÇÃO</t>
  </si>
  <si>
    <t>NÍVEL ESPECIFICAÇÃO 1</t>
  </si>
  <si>
    <t>NÍVEL ESPECIFICAÇÃO 2</t>
  </si>
  <si>
    <t>ITENS</t>
  </si>
  <si>
    <t>BENS E PRODUTOS</t>
  </si>
  <si>
    <t>CATMAT</t>
  </si>
  <si>
    <t>TIPO</t>
  </si>
  <si>
    <t xml:space="preserve">UNIDADE </t>
  </si>
  <si>
    <t>QUANTIDADE</t>
  </si>
  <si>
    <t>COTAÇÃO 01</t>
  </si>
  <si>
    <t>DATA</t>
  </si>
  <si>
    <t>PREÇO</t>
  </si>
  <si>
    <t>COTAÇÃO 02</t>
  </si>
  <si>
    <t>COTAÇÃO 03</t>
  </si>
  <si>
    <t>COTAÇÃO 04</t>
  </si>
  <si>
    <t>COTAÇÃO 05</t>
  </si>
  <si>
    <t>COTAÇÃO 06</t>
  </si>
  <si>
    <t>VALOR MÉDIO</t>
  </si>
  <si>
    <t>TOTAL</t>
  </si>
  <si>
    <t xml:space="preserve">NÚMERO DE COTAÇÕES AVALIADAS </t>
  </si>
  <si>
    <t xml:space="preserve">NÚMERO DE COTAÇÕES UTILIZADAS </t>
  </si>
  <si>
    <t xml:space="preserve">MENOR VALOR CONSIDERADO </t>
  </si>
  <si>
    <t xml:space="preserve">MAIOR VALOR CONSIDERADO </t>
  </si>
  <si>
    <t>MÉDIA</t>
  </si>
  <si>
    <t xml:space="preserve">MÉDIANA </t>
  </si>
  <si>
    <t>Variância</t>
  </si>
  <si>
    <t>DESVIO PADRÃO A.</t>
  </si>
  <si>
    <t>OBSERVAÇÃO</t>
  </si>
  <si>
    <t>PARAFUSADEIRA</t>
  </si>
  <si>
    <t xml:space="preserve">FERRAMENTA </t>
  </si>
  <si>
    <t>https://produto.mercadolivre.com.br/MLB-2007672884-parafusadeira-furadeira-12v-38-biv-dcd700c2-dewalt-2-bat-_JM?matt_tool=18956390&amp;utm_source=google_shopping&amp;utm_medium=organic</t>
  </si>
  <si>
    <t>https://www.magazineluiza.com.br/parafusadeira-furadeira-3-8-10mm-12v-max-bivolt-dewalt-dcd700c2/p/jkdedd67je/fs/fprr/?&amp;seller_id=agmedeirostb&amp;utm_source=google&amp;utm_medium=cpc&amp;utm_term=69579&amp;utm_campaign=google_eco_per_ven_pla_all_sor_4p_all-products&amp;utm_content=&amp;partner_id=69579&amp;gclsrc=aw.ds&amp;gad_source=4&amp;gclid=CjwKCAjw5PK_BhBBEiwAL7GTPRo1VCjlJ2-Av2uLBkpUPu_c9rtKRpV3kXPdKv9p7lSMG0FNrYbEuBoC5MAQAvD_BwE</t>
  </si>
  <si>
    <t>https://www.amazon.com.br/Dewalt-DCD700C2-BR-Parafusadeira-Furadeira-DeWalt/dp/B076B94H2S/ref=asc_df_B076B94H2S?mcid=94243274c42233b48db52c7a76c26fcf&amp;tag=googleshopp00-20&amp;linkCode=df0&amp;hvadid=709857067812&amp;hvpos=&amp;hvnetw=g&amp;hvrand=9854272155558292149&amp;hvpone=&amp;hvptwo=&amp;hvqmt=&amp;hvdev=c&amp;hvdvcmdl=&amp;hvlocint=&amp;hvlocphy=1001566&amp;hvtargid=pla-809114712136&amp;psc=1&amp;language=pt_BR&amp;gad_source=4</t>
  </si>
  <si>
    <t>MINISTÉRIO DA EDUCAÇÃO | Secretaria Executiva |
Subsecretaria de Planejamento e Orçamento | Instituto Federal de Educação Ciência e
Tecnologia do Sul de Minas Gerais</t>
  </si>
  <si>
    <t>MINISTÉRIO DA EDUCAÇÃO | Universidade Tecnológica Federal
do Paraná | UTFPR - Campus Cornélio Procópio_x000D_</t>
  </si>
  <si>
    <t>PREFEITURA MUNICIPAL DE JANIOPOLIS</t>
  </si>
  <si>
    <t>Furadeira de Impacto</t>
  </si>
  <si>
    <t>https://www.lojaboschferramentas.com.br/furadeira-de-impacto-bosch-gsb-13-re-mx5--750w/p?idsku=981&amp;gad_source=1&amp;gclid=Cj0KCQjw4cS-BhDGARIsABg4_J2DXFvZKdQnvFsT-ScoEg7gBsu8DR3YpqqEtNMpo262zGsaCG5Aa3saAlElEALw_wcB</t>
  </si>
  <si>
    <t>https://www.amazon.com.br/Furadeira-Impacto-Bosch-GSB-RE-M/dp/B0C4Z6GF7J/ref=asc_df_B0C4Z6GF7J/?tag=googleshopp00-20&amp;linkCode=df0&amp;hvadid=709857067812&amp;hvpos=&amp;hvnetw=g&amp;hvrand=13504401491606067789&amp;hvpone=&amp;hvptwo=&amp;hvqmt=&amp;hvdev=c&amp;hvdvcmdl=&amp;hvlocint=&amp;hvlocphy=1001566&amp;hvtargid=pla-2200592462145&amp;psc=1&amp;mcid=54ce473dd695359887d610858d92dcff&amp;tag=googleshopp00-20&amp;linkCode=df0&amp;hvadid=709857067812&amp;hvpos=&amp;hvnetw=g&amp;hvrand=13504401491606067789&amp;hvpone=&amp;hvptwo=&amp;hvqmt=&amp;hvdev=c&amp;hvdvcmdl=&amp;hvlocint=&amp;hvlocphy=1001566&amp;hvtargid=pla-2200592462145&amp;psc=1&amp;language=pt_BR&amp;gad_source=1</t>
  </si>
  <si>
    <t>https://www.lojadomecanico.com.br/produto/557684/21/221/Furadeira-de-Impacto-GSB13RE-MALE-12-Pol-750W-110V-com-Maleta/153/?utm_source=google&amp;utm_medium=cpc&amp;utm_campaign=%5BSOCIAX%5D%5BPMAX%5D%5BROAS%5D+-+FERRAMENTAS+A+CABO+%5BNOVA%5D&amp;gad_source=1&amp;gclid=Cj0KCQjw4cS-BhDGARIsABg4_J13CuZJNtCJW_RzVoj5fLjB69ZllKz2YmB7_c0X41BunyLYIJO_HdYaAiPTEALw_wcB</t>
  </si>
  <si>
    <t>GOVERNO DO ESTADO DO PARANÁ | PREFEITURA MUNICIPAL DE SÃOJERÔNIMO DA SERRA PR</t>
  </si>
  <si>
    <t>95.589.230/0001-44 - PREFEITURA MUNICIPAL DE CRUZEIRO DO IGUAÇU PR</t>
  </si>
  <si>
    <t>MINISTÉRIO DA DEFESA | COMANDO DA MARINHA</t>
  </si>
  <si>
    <t>Serra tico-tico</t>
  </si>
  <si>
    <t>https://www.lojaboschferramentas.com.br/serra-tico-tico-bosch-gst-750-520w/p?idsku=1361&amp;gad_source=1&amp;gclid=Cj0KCQjw4cS-BhDGARIsABg4_J2AFDw1yBXLTVgFdpbMPU16ZWepoqd0coocvuFW-dUwPnvGWCB1tAEaAkVKEALw_wcB</t>
  </si>
  <si>
    <t>https://www.anhangueraferramentas.com.br/produto/serra-tico-tico-520w-75mm-gst-750-bosch-126237?gad_source=1&amp;gclid=Cj0KCQjwh_i_BhCzARIsANimeoE8P8IITraWXwK-kPvO2PwCLJHVQzmpraWoddJVl6lYZxVUXe_44ucaAvpfEALw_wcB</t>
  </si>
  <si>
    <t>https://palaciodasferramentas.com.br/serra-tico-tico-sds-520w-gst-750-06015b41e0000-bosch?gad_source=1&amp;gclid=Cj0KCQjwh_i_BhCzARIsANimeoF-UbJgo9smcJBkgcNbbJRQnzG52yOyaTHRl2SQR3u7JTLIgnWZmcUaAttuEALw_wcB</t>
  </si>
  <si>
    <t>10.648.539/0001-05 - MINISTÉRIO DA EDUCAÇÃO | Secretaria Executiva |Subsecretaria de Planejamento e Orçamento | Instituto Federal de Educação Ciência eTecnologia do Sul de Minas Gerais</t>
  </si>
  <si>
    <t>MINISTÉRIO DA DEFESA | COMANDO DA MARINHA | NAVIO DE APOIOOCEÂNICO MEARIM</t>
  </si>
  <si>
    <t>75.101.873/0001-90 - MINISTÉRIO DA EDUCAÇÃO | UTFPR - Campus Curitiba</t>
  </si>
  <si>
    <t xml:space="preserve">Lixadeira de disco/ Esmerilhadeira </t>
  </si>
  <si>
    <t>https://www.leroymerlin.com.br/esmerilhadeira-bosch-angular-4-1-2-850w-127v--110v--gws-850_90290431?region=outros&amp;region_id=42100&amp;gad_source=1&amp;gclid=Cj0KCQjw782_BhDjARIsABTv_JDpYyk59X33snytPaXgn7HszQcXOc5li6FeDH8pJfbWcaQtTzXe0sAaAhMdEALw_wcB</t>
  </si>
  <si>
    <t>https://produto.mercadolivre.com.br/MLB-5266416100-esmerilhadeira-gws-9-125-s-controle-de-velocidade-com-discos-_JM?matt_tool=33959045&amp;matt_word=DRA_Produto&amp;matt_source=google&amp;matt_campaign_id=2045317145&amp;matt_ad_group_id=159643971528&amp;matt_match_type=&amp;matt_network=d&amp;matt_device=c&amp;matt_creative=675243706520&amp;matt_keyword=&amp;matt_ad_position=&amp;matt_ad_type=&amp;matt_merchant_id=&amp;matt_product_id=&amp;matt_product_partition_id=&amp;matt_target_id=aud-739390949178&amp;cq_src=google_ads&amp;cq_cmp=2045317145&amp;cq_net=d&amp;cq_plt=gp&amp;cq_med=&amp;gad_source=5&amp;gclid=EAIaIQobChMI_aXiiIO6jAMVJlTdAh1i5jkuEAEYASAFEgJMo_D_BwE</t>
  </si>
  <si>
    <t>https://www.amazon.com.br/Esmerilhadeira-angular-Bosch-850W-maleta/dp/B07JQ9GQ9G/ref=asc_df_B07JQ9GQ9G?mcid=8301dca5cfde3edebe03768f15ff4f8a&amp;tag=googleshopp00-20&amp;linkCode=df0&amp;hvadid=709857067812&amp;hvpos=&amp;hvnetw=g&amp;hvrand=4399749149247788813&amp;hvpone=&amp;hvptwo=&amp;hvqmt=&amp;hvdev=c&amp;hvdvcmdl=&amp;hvlocint=&amp;hvlocphy=9101224&amp;hvtargid=pla-833977209594&amp;psc=1&amp;language=pt_BR&amp;gad_source=1</t>
  </si>
  <si>
    <t>Lixadeira vibratória/Orbital</t>
  </si>
  <si>
    <t>https://www.lojaboschferramentas.com.br/lixadeira-orbital-bosch-gss-23-ae-190w/p?idsku=923&amp;gad_source=1&amp;gclid=CjwKCAjwwLO_BhB2EiwAx2e-31txnTS-JB_5gwqKJH0OOLGo8z8M_hIw5ezH-R8zdXABTRrYiypQhRoCYVMQAvD_BwE</t>
  </si>
  <si>
    <t>https://www.mercadolivre.com.br/lixadeira-profissional-orbital-bosch-professional-gss-23-ae-azul-190w-127v/p/MLB19150675?pdp_filters=item_id%3AMLB2757953769&amp;from=gshop&amp;matt_tool=30736356&amp;matt_word=&amp;matt_source=google&amp;matt_campaign_id=22090354316&amp;matt_ad_group_id=173090590516&amp;matt_match_type=&amp;matt_network=g&amp;matt_device=c&amp;matt_creative=727882731792&amp;matt_keyword=&amp;matt_ad_position=&amp;matt_ad_type=pla&amp;matt_merchant_id=735098660&amp;matt_product_id=MLB19150675-product&amp;matt_product_partition_id=2391469713018&amp;matt_target_id=aud-2009166904988:pla-2391469713018&amp;cq_src=google_ads&amp;cq_cmp=22090354316&amp;cq_net=g&amp;cq_plt=gp&amp;cq_med=pla&amp;gad_source=1&amp;gclid=Cj0KCQjwhr6_BhD4ARIsAH1YdjBBcRo7jho8WHVfkp2Ill7ftzgyoDVEDV4K3YhS6bWGbStEMEN_X-QaAldzEALw_wcB</t>
  </si>
  <si>
    <t>https://www.micarconstrucao.com.br/lixadeira-oscilante-gss-23-ae-lixadeira-oscilante-1070-gss-23-ae-220v-06010707e0?utm_source=google&amp;utm_medium=Shopping&amp;utm_campaign=lixadeira-oscilante-gss-23-ae-lixadeira-oscilante-1070-gss-23-ae-220v-06010707e0&amp;inStock&amp;gad_source=1&amp;gclid=Cj0KCQjwhr6_BhD4ARIsAH1YdjAH4H7AUrXxzgyH6YPyIMZWX-_TACV4pLffLBU-4unNiPw4vYLMzx0aAgjqEALw_wcB#derivacao=8</t>
  </si>
  <si>
    <t xml:space="preserve">Serra Circular de bancada multifunção </t>
  </si>
  <si>
    <t>https://produto.mercadolivre.com.br/MLB-4755525980-serra-circular-de-bancada-multifunco-110v-1500w-fortg-fg008-_JM?searchVariation=183052098741#polycard_client=search-nordic&amp;searchVariation=183052098741&amp;position=4&amp;search_layout=grid&amp;type=item&amp;tracking_id=d369d36c-38e3-41c2-8a1c-50ca2e4768e3</t>
  </si>
  <si>
    <t>13/03/2025</t>
  </si>
  <si>
    <t>https://www.lojadomecanico.com.br/produto/103923/21/224/serra-circular-de-bancada-multifuncao-1500w-110v--fortgpro-fg008?srsltid=AfmBOop8yGJiby0F6AS8GuoUmgFL-GAmMYHTT3d8e9jobUJ8hKoY5aUu</t>
  </si>
  <si>
    <t>https://www.magazineluiza.com.br/serra-circular-de-bancada-multifuncao-1500w-110v-fortgpro-fg007/p/hbc8ee4f43/fs/fcir/?&amp;seller_id=clubedasferramentas&amp;utm_source=google&amp;utm_medium=cpc&amp;utm_term=76918&amp;utm_campaign=google_eco_per_ven_pla_ca_sor_3p_ci-cj-fs-a&amp;utm_content=&amp;partner_id=76918&amp;gclsrc=aw.ds&amp;gad_source=4&amp;gclid=Cj0KCQjwhMq-BhCFARIsAGvo0KcxNOCZIPKGcuqDWlrDEL4CjgWww1a9nDq6qr9ASOpDEtZltuNA9bwaApIWEALw_wcB</t>
  </si>
  <si>
    <t>28.523.215/0001-06 - MINISTÉRIO DA EDUCAÇÃO | Universidade FederalFLuminense | PRÓ-REITORIA DE ADMINISTRAÇÃO</t>
  </si>
  <si>
    <t xml:space="preserve">Jogo de ferramentas </t>
  </si>
  <si>
    <t>https://www.magazineluiza.com.br/jogo-de-ferramentas-178-pecas-robust/p/cag9j3hj26/fs/fjgf/?&amp;seller_id=prust&amp;utm_source=google&amp;utm_medium=cpc&amp;utm_term=76920&amp;utm_campaign=google_eco_per_ven_pla_ca_sor_3p_ci-cj-fs-b&amp;utm_content=&amp;partner_id=76920&amp;gclsrc=aw.ds&amp;gad_source=1&amp;gclid=Cj0KCQjwqIm_BhDnARIsAKBYcmsFyi4WlvwoHzMTm-hlcwCC_MLyyIyW4zeDKL1WK5qJk-mSThfLCDMaAieqEALw_wcB</t>
  </si>
  <si>
    <t>25/03/2025</t>
  </si>
  <si>
    <t>1636,90</t>
  </si>
  <si>
    <t>https://www.lojadomecanico.com.br/produto/10314/2/301/Jogo-de-Ferramentas-Oficina-Master-com-Chaves-Combinadas-com-Catraca---178-Pecas/153/?srsltid=AfmBOoq4TMQUTpcPHWJnpsXSilpnVYYJEuTdtXCcEQoQ2SFbCrLWei-mCrs</t>
  </si>
  <si>
    <t>1199,90</t>
  </si>
  <si>
    <t>https://www.leroymerlin.com.br/kit-de-ferramentas-robust-aco-com-maleta-178-pecas-5000r_92181292?store_code=36&amp;gad_source=1&amp;gclid=Cj0KCQjwqIm_BhDnARIsAKBYcms5u70af0WfTgIFZzr7bNHGOxoUwHdTyGxmjKiebJ_sCHAnslhAif0aAoW8EALw_wcB</t>
  </si>
  <si>
    <t>FUNDO MUNICIPAL DE TRANSITO</t>
  </si>
  <si>
    <t>MUNICIPIO DE BITURUNA</t>
  </si>
  <si>
    <t>88.861.430/0001-49 - PM DE CANGUÇU</t>
  </si>
  <si>
    <t>BOROSCÓPIO COM CÂMERA DE INSPEÇÃO  PARA TUBULAÇÃO HIDRAULICA</t>
  </si>
  <si>
    <t>EQUIPAMENTO</t>
  </si>
  <si>
    <t>https://www.magazineluiza.com.br/camera-de-inspecao-32-mm-tela-de-43-mbr-300-minipa/p/db0g4ac5db/cp/eqmh/?&amp;seller_id=dutramaquinas&amp;utm_source=google&amp;utm_medium=cpc&amp;utm_term=69579&amp;utm_campaign=google_eco_per_ven_pla_all_sor_4p_all-products&amp;utm_content=&amp;partner_id=69579&amp;gclsrc=aw.ds&amp;gad_source=4&amp;gclid=Cj0KCQjwkN--</t>
  </si>
  <si>
    <t>https://www.lojadomecanico.com.br/produto/608575/3/185/Boroscopio-Digital-IP67-com-Cabo-32m-e-Tela-43-Pol/153/?utm_source=google&amp;utm_medium=cpc&amp;utm_campaign=%5BSOCIAX%5D%5BPMAX%5D%5BROAS%5D+-+CONSTRU%C3%87%C3%83O+CIVIL&amp;gad_source=1&amp;gclid=Cj0KCQjwkN--BhDkARIsAD_mnIrJD4BauKyajZ13k93nhNT4vfCmwIxK7cWK_QhCnfbXIVavQKP5i6saAnj6EALw_wcB</t>
  </si>
  <si>
    <t>17/03/2025</t>
  </si>
  <si>
    <t>https://www.anhangueraferramentas.com.br/produto/camera-de-inspecao-lcd-4-3-5-2mm-interface-rca-e-usb-mbr-300-minipa-140389?gad_source=1&amp;gclid=Cj0KCQjwkN--BhDkARIsAD_mnIoEiBpWQlCHRug18L3hET4tGbmMjLcN3EdydjoYgSQQFwfFvqKU8ZwaArM1EALw_wcB</t>
  </si>
  <si>
    <t>33.004.540/0001-00 - MINISTÉRIO DA EDUCAÇÃO | Fundação Universidade Federalde Mato Grosso</t>
  </si>
  <si>
    <t>09.582.350/0001-88 - MINISTÉRIO DA DEFESA | Comando do Exército | ComandoMilitar do Sul | 3ª Região Militar | Parque Regional de Manutenção/3</t>
  </si>
  <si>
    <t>**3497,99</t>
  </si>
  <si>
    <t>00.394.429/0183-10 - MINISTÉRIO DA DEFESA | Comando da Aeronáutica |GRUPAMENTO DE APOIO DE CANOAS</t>
  </si>
  <si>
    <t>TRENA LASER (ambientes externos)</t>
  </si>
  <si>
    <t>https://www.amazon.com.br/Trena-Laser-Bosch-alcance-Bluetooth/dp/B013WAPAM2/ref=asc_df_B013WAPAM2/?tag=googleshopp00-20&amp;linkCode=df0&amp;hvadid=709857067872&amp;hvpos=&amp;hvnetw=g&amp;hvrand=10109860966443268032&amp;hvpone=&amp;hvptwo=&amp;hvqmt=&amp;hvdev=c&amp;hvdvcmdl=&amp;hvlocint=&amp;hvlocphy=1001566&amp;hvtargid=pla-421810634109&amp;psc=1&amp;mcid=68c31ad54b863c0dbc34ef8c20a9cc5f&amp;tag=googleshopp00-20&amp;linkCode=df0&amp;hvadid=709857067872&amp;hvpos=&amp;hvnetw=g&amp;hvrand=10109860966443268032&amp;hvpone=&amp;hvptwo=&amp;hvqmt=&amp;hvdev=c&amp;hvdvcmdl=&amp;hvlocint=&amp;hvlocphy=1001566&amp;hvtargid=pla-421810634109&amp;psc=1&amp;language=pt_BR&amp;gad_source=1</t>
  </si>
  <si>
    <t>https://www.leroymerlin.com.br/trena-laser-bosch-50-metros-bluetooth-glm-50-27-cg_92140181?store_code=36&amp;gad_source=1&amp;gclid=Cj0KCQjw4cS-BhDGARIsABg4_J29FzVbgzQonIdhXJs6u_5B1ZboJ-gYCptbVEccKYRMW5rhSwrA9AwaAmjLEALw_wcB</t>
  </si>
  <si>
    <t>https://www.magazineluiza.com.br/trena-laser-50-mt-glm-50-c-bosch/p/hdf4jg8181/fs/tren/?seller_id=lojacasaegaragem</t>
  </si>
  <si>
    <t>09.562.277/0001-82 - MINISTÉRIO DA DEFESA | Comando do Exército | COMANDOMILITAR DO OESTE/9ª DIVISÃO DE EXÉRCITO | 13ºBrigada de InfantariaMotorizada | 18ºGrupo de Artilharia de Campanha</t>
  </si>
  <si>
    <t>**856,9</t>
  </si>
  <si>
    <t>04.108.782/0001-38 - MINISTÉRIO DA CIÊNCIA, TECNOLOGIA, INOVAÇÃO ETECNOLOGIA | Museu Paraense Emílio Goeldi</t>
  </si>
  <si>
    <t>18.560.547/0001-07 - MINISTÉRIO DA EDUCAÇÃO | Universidade Federal da Bahia |Universidade Federal do Sul da Bahia</t>
  </si>
  <si>
    <t>DETECTOR SCANNER DE PAREDE</t>
  </si>
  <si>
    <t>https://www.amazon.com.br/Detector-scanner-parede-Bosch-200/dp/B0BNQXK2SD/ref=asc_df_B0BNQXK2SD/?tag=googleshopp00-20&amp;linkCode=df0&amp;hvadid=709857067872&amp;hvpos=&amp;hvnetw=g&amp;hvrand=9005555693959758800&amp;hvpone=&amp;hvptwo=&amp;hvqmt=&amp;hvdev=c&amp;hvdvcmdl=&amp;hvlocint=&amp;hvlocphy=1001566&amp;hvtargid=pla-2204577597572&amp;psc=1&amp;mcid=52b981cb0d7a31d7bf0276e9d04b9803&amp;tag=googleshopp00-20&amp;linkCode=df0&amp;hvadid=709857067872&amp;hvpos=&amp;hvnetw=g&amp;hvrand=9005555693959758800&amp;hvpone=&amp;hvptwo=&amp;hvqmt=&amp;hvdev=c&amp;hvdvcmdl=&amp;hvlocint=&amp;hvlocphy=1001566&amp;hvtargid=pla-2204577597572&amp;psc=1&amp;language=pt_BR&amp;gad_source=1</t>
  </si>
  <si>
    <t>https://www.lojaboschferramentas.com.br/detector-termico-termometro-com-bluetooth-gis-1000c-/p?idsku=134&amp;gad_source=1&amp;gclid=Cj0KCQjw4cS-BhDGARIsABg4_J29PVaXn-u0UgYlNeZh0iL-oIxxjIYHm_9XPU3yBkFhE5yiGfYXR80aAoU-EALw_wcB</t>
  </si>
  <si>
    <t>https://www.leroymerlin.com.br/detector-de-materiais-e-scanner-bosch-d-tect-200-c_92140202?store_code=36&amp;gad_source=1&amp;gclid=Cj0KCQjw4cS-BhDGARIsABg4_J3Hsqd3Pi2hUTqcoBrITtj3AefS5WTfF44N2gc0-8NagYfbyMOtK2IaAqEKEALw_wcB</t>
  </si>
  <si>
    <t>MUNICIPIO DE TARUMA / 2.2024 - SECRETARIA MUNICIPAL DE GOVERNO</t>
  </si>
  <si>
    <t>83.891.283/0001-36 - FUNDACAO UNIVERSIDADE DO ESTADO DE SC UDESC</t>
  </si>
  <si>
    <t>TRIBUNAL SUPERIOR DO TRABALHO</t>
  </si>
  <si>
    <t>MULTÍMETRO DIGITAL</t>
  </si>
  <si>
    <t>https://www.mercadolivre.com.br/multimetro-digital-760-1-com-teste-de-continuidade-e-diodo/p/MLB22546718?pdp_filters=item_id%3AMLB3986343539&amp;from=gshop&amp;matt_tool=29457868&amp;matt_word=&amp;matt_source=google&amp;matt_campaign_id=22090354295&amp;matt_ad_group_id=173090589316&amp;matt_match_type=&amp;matt_network=g&amp;matt_device=c&amp;matt_creative=727882731114&amp;matt_keyword=&amp;matt_ad_position=&amp;matt_ad_type=pla&amp;matt_merchant_id=735098660&amp;matt_product_id=MLB22546718-product&amp;matt_product_partition_id=2391454025916&amp;matt_target_id=aud-2009166904988:pla-2391454025916&amp;cq_src=google_ads&amp;cq_cmp=22090354295&amp;cq_net=g&amp;cq_plt=gp&amp;cq_med=pla&amp;gad_source=1&amp;gclid=Cj0KCQjw4cS-BhDGARIsABg4_J1f38zcUkzvcyllRtLG0Xo7tEMk9pDzwvqBb41-P0ib-6Z0u7SZDgIaAkQDEALw_wcB</t>
  </si>
  <si>
    <t>https://www.infodatas.com.br/produto/multimetro-digital-true-rms-testo-760-2.html?utm_source=Site&amp;utm_medium=GoogleMerchant&amp;utm_campaign=GoogleMerchant&amp;gad_source=1&amp;gclid=Cj0KCQjw4cS-BhDGARIsABg4_J3dUk5VKyeVWFEwirRLoroTokQC2ggrzgYyH5bqkxnyq4ZA8FwUxy4aArFbEALw_wcB</t>
  </si>
  <si>
    <t>https://www.anhangueraferramentas.com.br/produto/multimetro-digital-600-a-600v-cat-iii-1000v-cat-iv-600v-760-2-testo-123553?gad_source=1&amp;gclid=Cj0KCQjw4cS-BhDGARIsABg4_J0fe4J0AJgnIy56WLeAYlSfN8zO935klZIZwI8_scaURx0QtR4tfUkaAmp1EALw_wcB</t>
  </si>
  <si>
    <t>COMANDO DA MARINHA</t>
  </si>
  <si>
    <t>00.394.429/0002-91 - MINISTÉRIO DA DEFESA | Comando da Aeronáutica | Academia daForça Aérea</t>
  </si>
  <si>
    <t>33.781.055/0001-35 - MINISTÉRIO DA SAÚDE | FUNDAÇÃO OSWALDO CRUZ | Casa deOswaldo Cruz - COC</t>
  </si>
  <si>
    <t>DECIBELÍMETRO</t>
  </si>
  <si>
    <t>https://www.infodatas.com.br/decibelimetro-interface-usb-/-data-logger-minipa-msl-1355b?utm_source=Site&amp;utm_medium=GoogleMerchant&amp;utm_campaign=GoogleMerchant&amp;gad_source=4&amp;gclid=Cj0KCQjw4cS-BhDGARIsABg4_J2LHjLe4jUh9jiBfvivYwjAADjEa96RPtaSWnem4V9ZL3FakNbWcgAaAvn2EALw_wcB</t>
  </si>
  <si>
    <t>https://www.casaferreira.com.br/produto/decibelimetro-digital-minipa-msl-1355b-74339?gad_source=4&amp;gclid=Cj0KCQjw4cS-BhDGARIsABg4_J0aLhyCsaD7SlZTrP5ZW6Uh44o1mw-x5lyCFagwcPt6iTYxPOsRbEMaAp4jEALw_wcB</t>
  </si>
  <si>
    <t>https://www.mercadolivre.com.br/decibelimetro-digital-msl-1355b-minipa-0/p/MLB26539299?matt_tool=18956390&amp;utm_source=google_shopping&amp;utm_medium=organic&amp;pdp_filters=item_id%3AMLB5299257904&amp;from=gshop</t>
  </si>
  <si>
    <t>SECRETARIA DE ESTADO DA SEGURANCA PUBLICA</t>
  </si>
  <si>
    <t>10.763.998/0010-20 - MINISTÉRIO DA EDUCAÇÃO | Secretaria Executiva |Subsecretaria de Planejamento e Orçamento | INSTITUTO FEDERAL DE EDUCAÇÃOCIENCIA E TECNOLOGIA DO PARÁ | Instituto Federal do Pará/Campus Santarém</t>
  </si>
  <si>
    <t>10.727.655/0001-10 - MINISTÉRIO DA EDUCAÇÃO | Secretaria Executiva |Subsecretaria de Planejamento e Orçamento | Instituto Federal de Educação, Ciência eTecnologia do Norte de Minas Gerai | s</t>
  </si>
  <si>
    <t>DETECTOR TÉRMICO</t>
  </si>
  <si>
    <t>https://www.lojaboschferramentas.com.br/detector-termico-termometro-de-superficie-gis-500-/p?idsku=133</t>
  </si>
  <si>
    <t>https://produto.mercadolivre.com.br/MLB-3316025293-detector-termico-bosch-gis-500-_JM?matt_tool=59586449&amp;matt_word=&amp;matt_source=google&amp;matt_campaign_id=22120855419&amp;matt_ad_group_id=179138688171&amp;matt_match_type=&amp;matt_network=g&amp;matt_device=c&amp;matt_creative=729092955262&amp;matt_keyword=&amp;matt_ad_position=&amp;matt_ad_type=pla&amp;matt_merchant_id=107449241&amp;matt_product_id=MLB3316025293&amp;matt_product_partition_id=2391408921319&amp;matt_target_id=aud-2009166904988:pla-2391408921319&amp;cq_src=google_ads&amp;cq_cmp=22120855419&amp;cq_net=g&amp;cq_plt=gp&amp;cq_med=pla&amp;gad_source=1&amp;gclid=Cj0KCQjwhMq-BhCFARIsAGvo0KeI_VIVseoUteMsmbUwg7Pm6Q2Og6N04DG0gr13zRXHovRYfDUilnIaAr0NEALw_wcB</t>
  </si>
  <si>
    <t>https://www.magazineluiza.com.br/termometro-infravermelho-detector-termico-ate-500c-gis-500-bosch/p/ke3aeh52e1/fs/tfrr/?&amp;seller_id=palaciodasferramentas&amp;utm_source=google&amp;utm_medium=cpc&amp;utm_term=76920&amp;utm_campaign=google_eco_per_ven_pla_ca_sor_3p_ci-cj-fs-b&amp;utm_content=&amp;partner_id=76920&amp;gclsrc=aw.ds&amp;gad_source=1&amp;gclid=Cj0KCQjwhMq-BhCFARIsAGvo0Kd25YlLOyZ-DZCPF8AwkCd85M3uP-_OQgSQksllpboX5BGxSECtOmYaAjCXEALw_wcB</t>
  </si>
  <si>
    <t>00.394.429/0179-33 - MINISTÉRIO DA DEFESA | Comando da Aeronáutica | Grupamento deApoio dos Afonsos</t>
  </si>
  <si>
    <t>42.498.691/0006-50 - SEAP - SECRETARIA DE ESTADO DE ADMIN.PENITENCIÁRIA</t>
  </si>
  <si>
    <t>Medidor de Temperatura e Umidade</t>
  </si>
  <si>
    <t>https://www.casasbahia.com.br/Ferramentas/ferramentasdemedicao/higrometros/medidor-de-umidade-sem-pino-para-madeira-e-alvenaria-detecta-ate-3-4-abaixo-da-superficie-1561666145.html</t>
  </si>
  <si>
    <t>https://www.magazineluiza.com.br/medidor-de-umidade-klein-tools-et140-sem-pinos-para-drywall-e-madeira/p/ef0f4d6556/fs/fpmp/</t>
  </si>
  <si>
    <t>https://produto.mercadolivre.com.br/MLB-3963520763-medidor-de-umidade-sem-pino-klein-tools-et140-para-_JM</t>
  </si>
  <si>
    <t>NÍVEL LASER VERDE</t>
  </si>
  <si>
    <t>https://www.lojaboschferramentas.com.br/nivel-laser-15m-gcl-2-15-g-professional/p</t>
  </si>
  <si>
    <t>https://www.amazon.com.br/N%C3%ADvel-Laser-verde-Bosch-pontos/dp/B01LP4H21E/ref=asc_df_B01LP4H21E/?tag=googleshopp00-20&amp;linkCode=df0&amp;hvadid=709857067872&amp;hvpos=&amp;hvnetw=g&amp;hvrand=17067475974793187576&amp;hvpone=&amp;hvptwo=&amp;hvqmt=&amp;hvdev=c&amp;hvdvcmdl=&amp;hvlocint=&amp;hvlocphy=9101224&amp;hvtargid=pla-388357383735&amp;psc=1&amp;mcid=663eef7ba0dc30398389436b351afa33&amp;tag=googleshopp00-20&amp;linkCode=df0&amp;hvadid=709857067872&amp;hvpos=&amp;hvnetw=g&amp;hvrand=17067475974793187576&amp;hvpone=&amp;hvptwo=&amp;hvqmt=&amp;hvdev=c&amp;hvdvcmdl=&amp;hvlocint=&amp;hvlocphy=9101224&amp;hvtargid=pla-388357383735&amp;psc=1&amp;language=pt_BR&amp;gad_source=1</t>
  </si>
  <si>
    <t>https://www.leroymerlin.com.br/nivel-a-laser-bosch-verde-15-metros-gcl-2-15-g_89628245?region=outros&amp;region_id=42100&amp;gad_source=1&amp;gclid=Cj0KCQjwkN--BhDkARIsAD_mnIq1CHV9Fe86ANea7abZMYqyoyUFQo1o2yrehlVbut_3fM8ZBxY22zoaAizDEALw_wcB</t>
  </si>
  <si>
    <t>MUNICIPIO DE ROLANDIA / 300 - Prefeitura Municipal de Rolândia - PR</t>
  </si>
  <si>
    <t>17.754.110/0001-41 - Prefeitura Municipal de Senador Modestino Gonçalves</t>
  </si>
  <si>
    <t>MUNICIPIO DE GUAIRA
106</t>
  </si>
  <si>
    <t>Geofone Digital</t>
  </si>
  <si>
    <t>https://www.yamatec.com.br/geofone-digital-jovitec</t>
  </si>
  <si>
    <t>https://produto.mercadolivre.com.br/MLB-2713705804-geofone-digital-caca-vazamento-yamatec-jovitec-_JM#polycard_client=search-nordic&amp;position=29&amp;search_layout=grid&amp;type=item&amp;tracking_id=f7f3fea1-f672-4529-bad5-5405f9f58b13</t>
  </si>
  <si>
    <t>https://www.magazineluiza.com.br/geofone-digital-caca-vazamento-yamatec-jovitec/p/ff8j1b86k8/ed/pfrr/</t>
  </si>
  <si>
    <t>SERVICO AUTONOMO DE AGUA E ESGOTO / 219 - SERVIÇO AUTÔNOMO DEÁGUA E ESGOTO - SAAE DE PIMENTA/MG</t>
  </si>
  <si>
    <t>SERVICO AUTONOMO DE AGUA E ESGOTO / 218 - SERVICO AUT DE AGUA EESGOTO DE VALENCA</t>
  </si>
  <si>
    <t>Equiplano - Prefeitura Municipal de Boa Ventura de São Roque | Samae-Serviço Autônomo Municipal deAgua e Esgoto</t>
  </si>
  <si>
    <t>GPS/GNSS</t>
  </si>
  <si>
    <t>https://www.amazon.com.br/GPS-Port%C3%A1til-Garmin-GPSMAP-65/dp/B08HR6587B/ref=asc_df_B08HR6587B/?tag=googleshopp00-20&amp;linkCode=df0&amp;hvadid=709964502935&amp;hvpos=&amp;hvnetw=g&amp;hvrand=9042052326413458218&amp;hvpone=&amp;hvptwo=&amp;hvqmt=&amp;hvdev=c&amp;hvdvcmdl=&amp;hvlocint=&amp;hvlocphy=9101224&amp;hvtargid=pla-1016661955816&amp;mcid=0a04533163fd379a947caf29a8e52ecc&amp;language=pt_BR&amp;gad_source=1&amp;th=1</t>
  </si>
  <si>
    <t>3299,00</t>
  </si>
  <si>
    <t>https://www.magazineluiza.com.br/gps-portatil-garmin-gpsmap-65-multibanda/p/bka648g875/es/mncd/?&amp;seller_id=lojaglobaltechautorizadagarmin&amp;utm_source=google&amp;utm_medium=cpc&amp;utm_term=69579&amp;utm_campaign=google_eco_per_ven_pla_all_sor_4p_all-products&amp;utm_content=&amp;partner_id=69579&amp;gclsrc=aw.ds&amp;gad_source=1&amp;gclid=Cj0KCQjwkN--BhDkARIsAD_mnIoEa-E4PSTRggS-OJv7XhG6TSlq-MokQY71ewN9GQXomIox7J3FWvsaAow9EALw_wcB</t>
  </si>
  <si>
    <t>https://www.casasbahia.com.br/gps-portatil-garmin-map-65/p/1563895461?utm_medium=Cpc&amp;utm_source=GP_PLA&amp;IdSku=1563895461&amp;idLojista=16104&amp;tipoLojista=3P&amp;gclsrc=aw.ds&amp;&amp;utm_campaign=cb_mkp_gg_pmax_long_auto_a&amp;gad_source=1&amp;gclid=Cj0KCQjwkN--BhDkARIsAD_mnIreZyvey5i_27Flom04iTz3J0FZeTnw6JwMNS-dYidLnHohi9vQIhwaAmw0EALw_wcB</t>
  </si>
  <si>
    <t>MUNICIPIO DE FLORIANO</t>
  </si>
  <si>
    <t>18.404.970/0001-18 - PREFEITURA MUNICÍPAL DE POTÉ</t>
  </si>
  <si>
    <t>18.414.573/0001-27 - Prefeitura Municipal de Itaobim</t>
  </si>
  <si>
    <t>Termômetro-Anemômetro com Datalogger</t>
  </si>
  <si>
    <t>https://www.mercadolivre.com.br/anemmetro-digital-datalogger-interface-usb-mda-20-minipa/p/MLB26119153?pdp_filters=item_id%3AMLB4959617932&amp;from=gshop&amp;matt_tool=67089616&amp;matt_word=&amp;matt_source=google&amp;matt_campaign_id=22090193651&amp;matt_ad_group_id=174661943644&amp;matt_match_type=&amp;matt_network=g&amp;matt_device=c&amp;matt_creative=727914177571&amp;matt_keyword=&amp;matt_ad_position=&amp;matt_ad_type=pla&amp;matt_merchant_id=735128188&amp;matt_product_id=MLB26119153-product&amp;matt_product_partition_id=2391703166817&amp;matt_target_id=aud-2009166904988:pla-2391703166817&amp;cq_src=google_ads&amp;cq_cmp=22090193651&amp;cq_net=g&amp;cq_plt=gp&amp;cq_med=pla&amp;gad_source=1&amp;gclid=Cj0KCQjwkN--BhDkARIsAD_mnIrkE8p2oJCCFionIebJiDfmGgqLskv2-RTD4jOj9nZiebQ4UHqqoUUaAvPhEALw_wcB</t>
  </si>
  <si>
    <t>https://www.anhangueraferramentas.com.br/produto/anemometro-digital-com-datalogger-e-interface-usb-mda-20-minipa-121254?gad_source=1&amp;gclid=Cj0KCQjwkN--BhDkARIsAD_mnIoZzLSN9AHI5e-TGKLyxXe7Ii8tieHcME0_wFJJb5nNbpP3sDwV2L4aAnqhEALw_wcB</t>
  </si>
  <si>
    <t>https://www.lojadomecanico.com.br/produto/139213/3/204/Anemometro-Digital-9V-com-Display-LCD-e-Bolsa-de-Transporte/153/?utm_source=google&amp;utm_medium=cpc&amp;utm_campaign=%5BSOCIAX%5D%5BPMAX%5D%5BROAS%5D+-+CONSTRU%C3%87%C3%83O+CIVIL&amp;gad_source=1&amp;gclid=Cj0KCQjwkN--BhDkARIsAD_mnIqx0LlpdvdwRscHuEcCS0Nwc1wvct0t-8ccZilzfj7Cfs0jv0UnpGMaAn_pEALw_wcB</t>
  </si>
  <si>
    <t>** Valores discrepantes desconsiderados do cálculo da média estimativa (AO COLOCAR ‘DOIS ASTERISCOS’ NA FRENTE DO VALOR, ELE É AUTOMATICAMENTE EXCLUÍDO DA PESQUISA).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</si>
</sst>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7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 Light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 Light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B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Border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0" fontId="3" fillId="0" borderId="2" xfId="2" applyBorder="1" applyAlignment="1">
      <alignment vertical="center" wrapText="1"/>
    </xf>
    <xf numFmtId="1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1" xfId="2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2" applyBorder="1" applyAlignment="1">
      <alignment vertical="center" wrapText="1"/>
    </xf>
    <xf numFmtId="0" fontId="3" fillId="0" borderId="6" xfId="2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3" fillId="0" borderId="9" xfId="2" applyBorder="1" applyAlignment="1">
      <alignment vertical="center" wrapText="1"/>
    </xf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3" fillId="0" borderId="7" xfId="2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14" fontId="2" fillId="0" borderId="7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/>
    </xf>
    <xf numFmtId="164" fontId="2" fillId="0" borderId="12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0" fontId="0" fillId="0" borderId="2" xfId="0" applyBorder="1" applyAlignment="1">
      <alignment horizontal="center" vertical="center"/>
    </xf>
  </cellXfs>
  <cellStyles count="3">
    <cellStyle name="Hyperlink" xfId="2" xr:uid="{00000000-000B-0000-0000-000008000000}"/>
    <cellStyle name="Hyperlink 1" xfId="1" xr:uid="{00000000-0005-0000-0000-000006000000}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67171"/>
      <rgbColor rgb="FF729FCF"/>
      <rgbColor rgb="FFC55A11"/>
      <rgbColor rgb="FFFFF2CC"/>
      <rgbColor rgb="FFDEE6EF"/>
      <rgbColor rgb="FF660066"/>
      <rgbColor rgb="FFFF8080"/>
      <rgbColor rgb="FF0563C1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E2F0D9"/>
      <rgbColor rgb="FFFCE4D6"/>
      <rgbColor rgb="FFCCCCCC"/>
      <rgbColor rgb="FFFF99CC"/>
      <rgbColor rgb="FFCC99FF"/>
      <rgbColor rgb="FFF8CBAD"/>
      <rgbColor rgb="FF3366FF"/>
      <rgbColor rgb="FF33CCCC"/>
      <rgbColor rgb="FFA9D18E"/>
      <rgbColor rgb="FFFFCC00"/>
      <rgbColor rgb="FFFF9900"/>
      <rgbColor rgb="FFC65911"/>
      <rgbColor rgb="FF3465A4"/>
      <rgbColor rgb="FFA9D08E"/>
      <rgbColor rgb="FF003366"/>
      <rgbColor rgb="FF339966"/>
      <rgbColor rgb="FF181717"/>
      <rgbColor rgb="FF385724"/>
      <rgbColor rgb="FF843C0B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ercadolivre.com.br/multimetro-digital-760-1-com-teste-de-continuidade-e-diodo/p/MLB22546718?pdp_filters=item_id%3AMLB3986343539&amp;from=gshop&amp;matt_tool=29457868&amp;matt_word=&amp;matt_source=google&amp;matt_campaign_id=22090354295&amp;matt_ad_group_id=173090589316&amp;matt_match_type=&amp;matt_network=g&amp;matt_device=c&amp;matt_creative=727882731114&amp;matt_keyword=&amp;matt_ad_position=&amp;matt_ad_type=pla&amp;matt_merchant_id=735098660&amp;matt_product_id=MLB22546718-product&amp;matt_product_partition_id=2391454025916&amp;matt_target_id=aud-2009166904988:pla-2391454025916&amp;cq_src=google_ads&amp;cq_cmp=22090354295&amp;cq_net=g&amp;cq_plt=gp&amp;cq_med=pla&amp;gad_source=1&amp;gclid=Cj0KCQjw4cS-BhDGARIsABg4_J1f38zcUkzvcyllRtLG0Xo7tEMk9pDzwvqBb41-P0ib-6Z0u7SZDgIaAkQDEALw_wcB" TargetMode="External"/><Relationship Id="rId18" Type="http://schemas.openxmlformats.org/officeDocument/2006/relationships/hyperlink" Target="https://www.mercadolivre.com.br/decibelimetro-digital-msl-1355b-minipa-0/p/MLB26539299?matt_tool=18956390&amp;utm_source=google_shopping&amp;utm_medium=organic&amp;pdp_filters=item_id%3AMLB5299257904&amp;from=gshop" TargetMode="External"/><Relationship Id="rId26" Type="http://schemas.openxmlformats.org/officeDocument/2006/relationships/hyperlink" Target="https://produto.mercadolivre.com.br/MLB-3316025293-detector-termico-bosch-gis-500-_JM?matt_tool=59586449&amp;matt_word=&amp;matt_source=google&amp;matt_campaign_id=22120855419&amp;matt_ad_group_id=179138688171&amp;matt_match_type=&amp;matt_network=g&amp;matt_device=c&amp;matt_creative=729092955262&amp;matt_keyword=&amp;matt_ad_position=&amp;matt_ad_type=pla&amp;matt_merchant_id=107449241&amp;matt_product_id=MLB3316025293&amp;matt_product_partition_id=2391408921319&amp;matt_target_id=aud-2009166904988:pla-2391408921319&amp;cq_src=google_ads&amp;cq_cmp=22120855419&amp;cq_net=g&amp;cq_plt=gp&amp;cq_med=pla&amp;gad_source=1&amp;gclid=Cj0KCQjwhMq-BhCFARIsAGvo0KeI_VIVseoUteMsmbUwg7Pm6Q2Og6N04DG0gr13zRXHovRYfDUilnIaAr0NEALw_wcB" TargetMode="External"/><Relationship Id="rId39" Type="http://schemas.openxmlformats.org/officeDocument/2006/relationships/hyperlink" Target="https://www.magazineluiza.com.br/camera-de-inspecao-32-mm-tela-de-43-mbr-300-minipa/p/db0g4ac5db/cp/eqmh/?&amp;seller_id=dutramaquinas&amp;utm_source=google&amp;utm_medium=cpc&amp;utm_term=69579&amp;utm_campaign=google_eco_per_ven_pla_all_sor_4p_all-products&amp;utm_content=&amp;partner_id=69579&amp;gclsrc=aw.ds&amp;gad_source=4&amp;gclid=Cj0KCQjwkN--" TargetMode="External"/><Relationship Id="rId21" Type="http://schemas.openxmlformats.org/officeDocument/2006/relationships/hyperlink" Target="https://www.magazineluiza.com.br/serra-circular-de-bancada-multifuncao-1500w-110v-fortgpro-fg007/p/hbc8ee4f43/fs/fcir/?&amp;seller_id=clubedasferramentas&amp;utm_source=google&amp;utm_medium=cpc&amp;utm_term=76918&amp;utm_campaign=google_eco_per_ven_pla_ca_sor_3p_ci-cj-fs-a&amp;utm_content=&amp;partner_id=76918&amp;gclsrc=aw.ds&amp;gad_source=4&amp;gclid=Cj0KCQjwhMq-BhCFARIsAGvo0KcxNOCZIPKGcuqDWlrDEL4CjgWww1a9nDq6qr9ASOpDEtZltuNA9bwaApIWEALw_wcB" TargetMode="External"/><Relationship Id="rId34" Type="http://schemas.openxmlformats.org/officeDocument/2006/relationships/hyperlink" Target="https://www.magazineluiza.com.br/gps-portatil-garmin-gpsmap-65-multibanda/p/bka648g875/es/mncd/?&amp;seller_id=lojaglobaltechautorizadagarmin&amp;utm_source=google&amp;utm_medium=cpc&amp;utm_term=69579&amp;utm_campaign=google_eco_per_ven_pla_all_sor_4p_all-products&amp;utm_content=&amp;partner_id=69579&amp;gclsrc=aw.ds&amp;gad_source=1&amp;gclid=Cj0KCQjwkN--BhDkARIsAD_mnIoEa-E4PSTRggS-OJv7XhG6TSlq-MokQY71ewN9GQXomIox7J3FWvsaAow9EALw_wcB" TargetMode="External"/><Relationship Id="rId42" Type="http://schemas.openxmlformats.org/officeDocument/2006/relationships/hyperlink" Target="https://www.magazineluiza.com.br/jogo-de-ferramentas-178-pecas-robust/p/cag9j3hj26/fs/fjgf/?&amp;seller_id=prust&amp;utm_source=google&amp;utm_medium=cpc&amp;utm_term=76920&amp;utm_campaign=google_eco_per_ven_pla_ca_sor_3p_ci-cj-fs-b&amp;utm_content=&amp;partner_id=76920&amp;gclsrc=aw.ds&amp;gad_source=1&amp;gclid=Cj0KCQjwqIm_BhDnARIsAKBYcmsFyi4WlvwoHzMTm-hlcwCC_MLyyIyW4zeDKL1WK5qJk-mSThfLCDMaAieqEALw_wcB" TargetMode="External"/><Relationship Id="rId47" Type="http://schemas.openxmlformats.org/officeDocument/2006/relationships/hyperlink" Target="https://www.micarconstrucao.com.br/lixadeira-oscilante-gss-23-ae-lixadeira-oscilante-1070-gss-23-ae-220v-06010707e0?utm_source=google&amp;utm_medium=Shopping&amp;utm_campaign=lixadeira-oscilante-gss-23-ae-lixadeira-oscilante-1070-gss-23-ae-220v-06010707e0&amp;inStock&amp;gad_source=1&amp;gclid=Cj0KCQjwhr6_BhD4ARIsAH1YdjAH4H7AUrXxzgyH6YPyIMZWX-_TACV4pLffLBU-4unNiPw4vYLMzx0aAgjqEALw_wcB" TargetMode="External"/><Relationship Id="rId50" Type="http://schemas.openxmlformats.org/officeDocument/2006/relationships/hyperlink" Target="https://www.amazon.com.br/Esmerilhadeira-angular-Bosch-850W-maleta/dp/B07JQ9GQ9G/ref=asc_df_B07JQ9GQ9G?mcid=8301dca5cfde3edebe03768f15ff4f8a&amp;tag=googleshopp00-20&amp;linkCode=df0&amp;hvadid=709857067812&amp;hvpos=&amp;hvnetw=g&amp;hvrand=4399749149247788813&amp;hvpone=&amp;hvptwo=&amp;hvqmt=&amp;hvdev=c&amp;hvdvcmdl=&amp;hvlocint=&amp;hvlocphy=9101224&amp;hvtargid=pla-833977209594&amp;psc=1&amp;language=pt_BR&amp;gad_source=1" TargetMode="External"/><Relationship Id="rId7" Type="http://schemas.openxmlformats.org/officeDocument/2006/relationships/hyperlink" Target="https://www.amazon.com.br/Trena-Laser-Bosch-alcance-Bluetooth/dp/B013WAPAM2/ref=asc_df_B013WAPAM2/?tag=googleshopp00-20&amp;linkCode=df0&amp;hvadid=709857067872&amp;hvpos=&amp;hvnetw=g&amp;hvrand=10109860966443268032&amp;hvpone=&amp;hvptwo=&amp;hvqmt=&amp;hvdev=c&amp;hvdvcmdl=&amp;hvlocint=&amp;hvlocphy=1001566&amp;hvtargid=pla-421810634109&amp;psc=1&amp;mcid=68c31ad54b863c0dbc34ef8c20a9cc5f&amp;tag=googleshopp00-20&amp;linkCode=df0&amp;hvadid=709857067872&amp;hvpos=&amp;hvnetw=g&amp;hvrand=10109860966443268032&amp;hvpone=&amp;hvptwo=&amp;hvqmt=&amp;hvdev=c&amp;hvdvcmdl=&amp;hvlocint=&amp;hvlocphy=1001566&amp;hvtargid=pla-421810634109&amp;psc=1&amp;language=pt_BR&amp;gad_source=1" TargetMode="External"/><Relationship Id="rId2" Type="http://schemas.openxmlformats.org/officeDocument/2006/relationships/hyperlink" Target="https://www.lojaboschferramentas.com.br/furadeira-de-impacto-bosch-gsb-13-re-mx5--750w/p?idsku=981&amp;gad_source=1&amp;gclid=Cj0KCQjw4cS-BhDGARIsABg4_J2DXFvZKdQnvFsT-ScoEg7gBsu8DR3YpqqEtNMpo262zGsaCG5Aa3saAlElEALw_wcB" TargetMode="External"/><Relationship Id="rId16" Type="http://schemas.openxmlformats.org/officeDocument/2006/relationships/hyperlink" Target="https://www.infodatas.com.br/decibelimetro-interface-usb-/-data-logger-minipa-msl-1355b?utm_source=Site&amp;utm_medium=GoogleMerchant&amp;utm_campaign=GoogleMerchant&amp;gad_source=4&amp;gclid=Cj0KCQjw4cS-BhDGARIsABg4_J2LHjLe4jUh9jiBfvivYwjAADjEa96RPtaSWnem4V9ZL3FakNbWcgAaAvn2EALw_wcB" TargetMode="External"/><Relationship Id="rId29" Type="http://schemas.openxmlformats.org/officeDocument/2006/relationships/hyperlink" Target="https://www.leroymerlin.com.br/nivel-a-laser-bosch-verde-15-metros-gcl-2-15-g_89628245?region=outros&amp;region_id=42100&amp;gad_source=1&amp;gclid=Cj0KCQjwkN--BhDkARIsAD_mnIq1CHV9Fe86ANea7abZMYqyoyUFQo1o2yrehlVbut_3fM8ZBxY22zoaAizDEALw_wcB" TargetMode="External"/><Relationship Id="rId11" Type="http://schemas.openxmlformats.org/officeDocument/2006/relationships/hyperlink" Target="https://www.lojaboschferramentas.com.br/detector-termico-termometro-com-bluetooth-gis-1000c-/p?idsku=134&amp;gad_source=1&amp;gclid=Cj0KCQjw4cS-BhDGARIsABg4_J29PVaXn-u0UgYlNeZh0iL-oIxxjIYHm_9XPU3yBkFhE5yiGfYXR80aAoU-EALw_wcB" TargetMode="External"/><Relationship Id="rId24" Type="http://schemas.openxmlformats.org/officeDocument/2006/relationships/hyperlink" Target="https://produto.mercadolivre.com.br/MLB-3963520763-medidor-de-umidade-sem-pino-klein-tools-et140-para-_JM" TargetMode="External"/><Relationship Id="rId32" Type="http://schemas.openxmlformats.org/officeDocument/2006/relationships/hyperlink" Target="https://www.magazineluiza.com.br/geofone-digital-caca-vazamento-yamatec-jovitec/p/ff8j1b86k8/ed/pfrr/" TargetMode="External"/><Relationship Id="rId37" Type="http://schemas.openxmlformats.org/officeDocument/2006/relationships/hyperlink" Target="https://www.anhangueraferramentas.com.br/produto/anemometro-digital-com-datalogger-e-interface-usb-mda-20-minipa-121254?gad_source=1&amp;gclid=Cj0KCQjwkN--BhDkARIsAD_mnIoZzLSN9AHI5e-TGKLyxXe7Ii8tieHcME0_wFJJb5nNbpP3sDwV2L4aAnqhEALw_wcB" TargetMode="External"/><Relationship Id="rId40" Type="http://schemas.openxmlformats.org/officeDocument/2006/relationships/hyperlink" Target="https://www.lojadomecanico.com.br/produto/608575/3/185/Boroscopio-Digital-IP67-com-Cabo-32m-e-Tela-43-Pol/153/?utm_source=google&amp;utm_medium=cpc&amp;utm_campaign=%5BSOCIAX%5D%5BPMAX%5D%5BROAS%5D+-+CONSTRU%C3%87%C3%83O+CIVIL&amp;gad_source=1&amp;gclid=Cj0KCQjwkN--BhDkARIsAD_mnIrJD4BauKyajZ13k93nhNT4vfCmwIxK7cWK_QhCnfbXIVavQKP5i6saAnj6EALw_wcB" TargetMode="External"/><Relationship Id="rId45" Type="http://schemas.openxmlformats.org/officeDocument/2006/relationships/hyperlink" Target="https://www.lojaboschferramentas.com.br/lixadeira-orbital-bosch-gss-23-ae-190w/p?idsku=923&amp;gad_source=1&amp;gclid=CjwKCAjwwLO_BhB2EiwAx2e-31txnTS-JB_5gwqKJH0OOLGo8z8M_hIw5ezH-R8zdXABTRrYiypQhRoCYVMQAvD_BwE" TargetMode="External"/><Relationship Id="rId53" Type="http://schemas.openxmlformats.org/officeDocument/2006/relationships/hyperlink" Target="https://www.amazon.com.br/Dewalt-DCD700C2-BR-Parafusadeira-Furadeira-DeWalt/dp/B076B94H2S/ref=asc_df_B076B94H2S?mcid=94243274c42233b48db52c7a76c26fcf&amp;tag=googleshopp00-20&amp;linkCode=df0&amp;hvadid=709857067812&amp;hvpos=&amp;hvnetw=g&amp;hvrand=9854272155558292149&amp;hvpone=&amp;hvptwo=&amp;hvqmt=&amp;hvdev=c&amp;hvdvcmdl=&amp;hvlocint=&amp;hvlocphy=1001566&amp;hvtargid=pla-809114712136&amp;psc=1&amp;language=pt_BR&amp;gad_source=4" TargetMode="External"/><Relationship Id="rId5" Type="http://schemas.openxmlformats.org/officeDocument/2006/relationships/hyperlink" Target="https://www.lojaboschferramentas.com.br/serra-tico-tico-bosch-gst-750-520w/p?idsku=1361&amp;gad_source=1&amp;gclid=Cj0KCQjw4cS-BhDGARIsABg4_J2AFDw1yBXLTVgFdpbMPU16ZWepoqd0coocvuFW-dUwPnvGWCB1tAEaAkVKEALw_wcB" TargetMode="External"/><Relationship Id="rId10" Type="http://schemas.openxmlformats.org/officeDocument/2006/relationships/hyperlink" Target="https://www.amazon.com.br/Detector-scanner-parede-Bosch-200/dp/B0BNQXK2SD/ref=asc_df_B0BNQXK2SD/?tag=googleshopp00-20&amp;linkCode=df0&amp;hvadid=709857067872&amp;hvpos=&amp;hvnetw=g&amp;hvrand=9005555693959758800&amp;hvpone=&amp;hvptwo=&amp;hvqmt=&amp;hvdev=c&amp;hvdvcmdl=&amp;hvlocint=&amp;hvlocphy=1001566&amp;hvtargid=pla-2204577597572&amp;psc=1&amp;mcid=52b981cb0d7a31d7bf0276e9d04b9803&amp;tag=googleshopp00-20&amp;linkCode=df0&amp;hvadid=709857067872&amp;hvpos=&amp;hvnetw=g&amp;hvrand=9005555693959758800&amp;hvpone=&amp;hvptwo=&amp;hvqmt=&amp;hvdev=c&amp;hvdvcmdl=&amp;hvlocint=&amp;hvlocphy=1001566&amp;hvtargid=pla-2204577597572&amp;psc=1&amp;language=pt_BR&amp;gad_source=1" TargetMode="External"/><Relationship Id="rId19" Type="http://schemas.openxmlformats.org/officeDocument/2006/relationships/hyperlink" Target="https://produto.mercadolivre.com.br/MLB-4755525980-serra-circular-de-bancada-multifunco-110v-1500w-fortg-fg008-_JM?searchVariation=183052098741" TargetMode="External"/><Relationship Id="rId31" Type="http://schemas.openxmlformats.org/officeDocument/2006/relationships/hyperlink" Target="https://produto.mercadolivre.com.br/MLB-2713705804-geofone-digital-caca-vazamento-yamatec-jovitec-_JM" TargetMode="External"/><Relationship Id="rId44" Type="http://schemas.openxmlformats.org/officeDocument/2006/relationships/hyperlink" Target="https://www.leroymerlin.com.br/kit-de-ferramentas-robust-aco-com-maleta-178-pecas-5000r_92181292?store_code=36&amp;gad_source=1&amp;gclid=Cj0KCQjwqIm_BhDnARIsAKBYcms5u70af0WfTgIFZzr7bNHGOxoUwHdTyGxmjKiebJ_sCHAnslhAif0aAoW8EALw_wcB" TargetMode="External"/><Relationship Id="rId52" Type="http://schemas.openxmlformats.org/officeDocument/2006/relationships/hyperlink" Target="https://www.magazineluiza.com.br/parafusadeira-furadeira-3-8-10mm-12v-max-bivolt-dewalt-dcd700c2/p/jkdedd67je/fs/fprr/?&amp;seller_id=agmedeirostb&amp;utm_source=google&amp;utm_medium=cpc&amp;utm_term=69579&amp;utm_campaign=google_eco_per_ven_pla_all_sor_4p_all-products&amp;utm_content=&amp;partner_id=69579&amp;gclsrc=aw.ds&amp;gad_source=4&amp;gclid=CjwKCAjw5PK_BhBBEiwAL7GTPRo1VCjlJ2-Av2uLBkpUPu_c9rtKRpV3kXPdKv9p7lSMG0FNrYbEuBoC5MAQAvD_BwE" TargetMode="External"/><Relationship Id="rId4" Type="http://schemas.openxmlformats.org/officeDocument/2006/relationships/hyperlink" Target="https://www.lojadomecanico.com.br/produto/557684/21/221/Furadeira-de-Impacto-GSB13RE-MALE-12-Pol-750W-110V-com-Maleta/153/?utm_source=google&amp;utm_medium=cpc&amp;utm_campaign=%5BSOCIAX%5D%5BPMAX%5D%5BROAS%5D+-+FERRAMENTAS+A+CABO+%5BNOVA%5D&amp;gad_source=1&amp;gclid=Cj0KCQjw4cS-BhDGARIsABg4_J13CuZJNtCJW_RzVoj5fLjB69ZllKz2YmB7_c0X41BunyLYIJO_HdYaAiPTEALw_wcB" TargetMode="External"/><Relationship Id="rId9" Type="http://schemas.openxmlformats.org/officeDocument/2006/relationships/hyperlink" Target="https://www.magazineluiza.com.br/trena-laser-50-mt-glm-50-c-bosch/p/hdf4jg8181/fs/tren/?seller_id=lojacasaegaragem" TargetMode="External"/><Relationship Id="rId14" Type="http://schemas.openxmlformats.org/officeDocument/2006/relationships/hyperlink" Target="https://www.infodatas.com.br/produto/multimetro-digital-true-rms-testo-760-2.html?utm_source=Site&amp;utm_medium=GoogleMerchant&amp;utm_campaign=GoogleMerchant&amp;gad_source=1&amp;gclid=Cj0KCQjw4cS-BhDGARIsABg4_J3dUk5VKyeVWFEwirRLoroTokQC2ggrzgYyH5bqkxnyq4ZA8FwUxy4aArFbEALw_wcB" TargetMode="External"/><Relationship Id="rId22" Type="http://schemas.openxmlformats.org/officeDocument/2006/relationships/hyperlink" Target="https://www.casasbahia.com.br/Ferramentas/ferramentasdemedicao/higrometros/medidor-de-umidade-sem-pino-para-madeira-e-alvenaria-detecta-ate-3-4-abaixo-da-superficie-1561666145.html" TargetMode="External"/><Relationship Id="rId27" Type="http://schemas.openxmlformats.org/officeDocument/2006/relationships/hyperlink" Target="https://www.magazineluiza.com.br/termometro-infravermelho-detector-termico-ate-500c-gis-500-bosch/p/ke3aeh52e1/fs/tfrr/?&amp;seller_id=palaciodasferramentas&amp;utm_source=google&amp;utm_medium=cpc&amp;utm_term=76920&amp;utm_campaign=google_eco_per_ven_pla_ca_sor_3p_ci-cj-fs-b&amp;utm_content=&amp;partner_id=76920&amp;gclsrc=aw.ds&amp;gad_source=1&amp;gclid=Cj0KCQjwhMq-BhCFARIsAGvo0Kd25YlLOyZ-DZCPF8AwkCd85M3uP-_OQgSQksllpboX5BGxSECtOmYaAjCXEALw_wcB" TargetMode="External"/><Relationship Id="rId30" Type="http://schemas.openxmlformats.org/officeDocument/2006/relationships/hyperlink" Target="https://www.yamatec.com.br/geofone-digital-jovitec" TargetMode="External"/><Relationship Id="rId35" Type="http://schemas.openxmlformats.org/officeDocument/2006/relationships/hyperlink" Target="https://www.casasbahia.com.br/gps-portatil-garmin-map-65/p/1563895461?utm_medium=Cpc&amp;utm_source=GP_PLA&amp;IdSku=1563895461&amp;idLojista=16104&amp;tipoLojista=3P&amp;gclsrc=aw.ds&amp;&amp;utm_campaign=cb_mkp_gg_pmax_long_auto_a&amp;gad_source=1&amp;gclid=Cj0KCQjwkN--BhDkARIsAD_mnIreZyvey5i_27Flom04iTz3J0FZeTnw6JwMNS-dYidLnHohi9vQIhwaAmw0EALw_wcB" TargetMode="External"/><Relationship Id="rId43" Type="http://schemas.openxmlformats.org/officeDocument/2006/relationships/hyperlink" Target="https://www.lojadomecanico.com.br/produto/10314/2/301/Jogo-de-Ferramentas-Oficina-Master-com-Chaves-Combinadas-com-Catraca---178-Pecas/153/?srsltid=AfmBOoq4TMQUTpcPHWJnpsXSilpnVYYJEuTdtXCcEQoQ2SFbCrLWei-mCrs" TargetMode="External"/><Relationship Id="rId48" Type="http://schemas.openxmlformats.org/officeDocument/2006/relationships/hyperlink" Target="https://www.leroymerlin.com.br/esmerilhadeira-bosch-angular-4-1-2-850w-127v--110v--gws-850_90290431?region=outros&amp;region_id=42100&amp;gad_source=1&amp;gclid=Cj0KCQjw782_BhDjARIsABTv_JDpYyk59X33snytPaXgn7HszQcXOc5li6FeDH8pJfbWcaQtTzXe0sAaAhMdEALw_wcB" TargetMode="External"/><Relationship Id="rId8" Type="http://schemas.openxmlformats.org/officeDocument/2006/relationships/hyperlink" Target="https://www.leroymerlin.com.br/trena-laser-bosch-50-metros-bluetooth-glm-50-27-cg_92140181?store_code=36&amp;gad_source=1&amp;gclid=Cj0KCQjw4cS-BhDGARIsABg4_J29FzVbgzQonIdhXJs6u_5B1ZboJ-gYCptbVEccKYRMW5rhSwrA9AwaAmjLEALw_wcB" TargetMode="External"/><Relationship Id="rId51" Type="http://schemas.openxmlformats.org/officeDocument/2006/relationships/hyperlink" Target="https://produto.mercadolivre.com.br/MLB-2007672884-parafusadeira-furadeira-12v-38-biv-dcd700c2-dewalt-2-bat-_JM?matt_tool=18956390&amp;utm_source=google_shopping&amp;utm_medium=organic" TargetMode="External"/><Relationship Id="rId3" Type="http://schemas.openxmlformats.org/officeDocument/2006/relationships/hyperlink" Target="https://www.amazon.com.br/Furadeira-Impacto-Bosch-GSB-RE-M/dp/B0C4Z6GF7J/ref=asc_df_B0C4Z6GF7J/?tag=googleshopp00-20&amp;linkCode=df0&amp;hvadid=709857067812&amp;hvpos=&amp;hvnetw=g&amp;hvrand=13504401491606067789&amp;hvpone=&amp;hvptwo=&amp;hvqmt=&amp;hvdev=c&amp;hvdvcmdl=&amp;hvlocint=&amp;hvlocphy=1001566&amp;hvtargid=pla-2200592462145&amp;psc=1&amp;mcid=54ce473dd695359887d610858d92dcff&amp;tag=googleshopp00-20&amp;linkCode=df0&amp;hvadid=709857067812&amp;hvpos=&amp;hvnetw=g&amp;hvrand=13504401491606067789&amp;hvpone=&amp;hvptwo=&amp;hvqmt=&amp;hvdev=c&amp;hvdvcmdl=&amp;hvlocint=&amp;hvlocphy=1001566&amp;hvtargid=pla-2200592462145&amp;psc=1&amp;language=pt_BR&amp;gad_source=1" TargetMode="External"/><Relationship Id="rId12" Type="http://schemas.openxmlformats.org/officeDocument/2006/relationships/hyperlink" Target="https://www.leroymerlin.com.br/detector-de-materiais-e-scanner-bosch-d-tect-200-c_92140202?store_code=36&amp;gad_source=1&amp;gclid=Cj0KCQjw4cS-BhDGARIsABg4_J3Hsqd3Pi2hUTqcoBrITtj3AefS5WTfF44N2gc0-8NagYfbyMOtK2IaAqEKEALw_wcB" TargetMode="External"/><Relationship Id="rId17" Type="http://schemas.openxmlformats.org/officeDocument/2006/relationships/hyperlink" Target="https://www.casaferreira.com.br/produto/decibelimetro-digital-minipa-msl-1355b-74339?gad_source=4&amp;gclid=Cj0KCQjw4cS-BhDGARIsABg4_J0aLhyCsaD7SlZTrP5ZW6Uh44o1mw-x5lyCFagwcPt6iTYxPOsRbEMaAp4jEALw_wcB" TargetMode="External"/><Relationship Id="rId25" Type="http://schemas.openxmlformats.org/officeDocument/2006/relationships/hyperlink" Target="https://www.lojaboschferramentas.com.br/detector-termico-termometro-de-superficie-gis-500-/p?idsku=133" TargetMode="External"/><Relationship Id="rId33" Type="http://schemas.openxmlformats.org/officeDocument/2006/relationships/hyperlink" Target="https://www.amazon.com.br/GPS-Port%C3%A1til-Garmin-GPSMAP-65/dp/B08HR6587B/ref=asc_df_B08HR6587B/?tag=googleshopp00-20&amp;linkCode=df0&amp;hvadid=709964502935&amp;hvpos=&amp;hvnetw=g&amp;hvrand=9042052326413458218&amp;hvpone=&amp;hvptwo=&amp;hvqmt=&amp;hvdev=c&amp;hvdvcmdl=&amp;hvlocint=&amp;hvlocphy=9101224&amp;hvtargid=pla-1016661955816&amp;mcid=0a04533163fd379a947caf29a8e52ecc&amp;language=pt_BR&amp;gad_source=1&amp;th=1" TargetMode="External"/><Relationship Id="rId38" Type="http://schemas.openxmlformats.org/officeDocument/2006/relationships/hyperlink" Target="https://www.lojadomecanico.com.br/produto/139213/3/204/Anemometro-Digital-9V-com-Display-LCD-e-Bolsa-de-Transporte/153/?utm_source=google&amp;utm_medium=cpc&amp;utm_campaign=%5BSOCIAX%5D%5BPMAX%5D%5BROAS%5D+-+CONSTRU%C3%87%C3%83O+CIVIL&amp;gad_source=1&amp;gclid=Cj0KCQjwkN--BhDkARIsAD_mnIqx0LlpdvdwRscHuEcCS0Nwc1wvct0t-8ccZilzfj7Cfs0jv0UnpGMaAn_pEALw_wcB" TargetMode="External"/><Relationship Id="rId46" Type="http://schemas.openxmlformats.org/officeDocument/2006/relationships/hyperlink" Target="https://www.mercadolivre.com.br/lixadeira-profissional-orbital-bosch-professional-gss-23-ae-azul-190w-127v/p/MLB19150675?pdp_filters=item_id%3AMLB2757953769&amp;from=gshop&amp;matt_tool=30736356&amp;matt_word=&amp;matt_source=google&amp;matt_campaign_id=22090354316&amp;matt_ad_group_id=173090590516&amp;matt_match_type=&amp;matt_network=g&amp;matt_device=c&amp;matt_creative=727882731792&amp;matt_keyword=&amp;matt_ad_position=&amp;matt_ad_type=pla&amp;matt_merchant_id=735098660&amp;matt_product_id=MLB19150675-product&amp;matt_product_partition_id=2391469713018&amp;matt_target_id=aud-2009166904988:pla-2391469713018&amp;cq_src=google_ads&amp;cq_cmp=22090354316&amp;cq_net=g&amp;cq_plt=gp&amp;cq_med=pla&amp;gad_source=1&amp;gclid=Cj0KCQjwhr6_BhD4ARIsAH1YdjBBcRo7jho8WHVfkp2Ill7ftzgyoDVEDV4K3YhS6bWGbStEMEN_X-QaAldzEALw_wcB" TargetMode="External"/><Relationship Id="rId20" Type="http://schemas.openxmlformats.org/officeDocument/2006/relationships/hyperlink" Target="https://www.lojadomecanico.com.br/produto/103923/21/224/serra-circular-de-bancada-multifuncao-1500w-110v--fortgpro-fg008?srsltid=AfmBOop8yGJiby0F6AS8GuoUmgFL-GAmMYHTT3d8e9jobUJ8hKoY5aUu" TargetMode="External"/><Relationship Id="rId41" Type="http://schemas.openxmlformats.org/officeDocument/2006/relationships/hyperlink" Target="https://www.anhangueraferramentas.com.br/produto/camera-de-inspecao-lcd-4-3-5-2mm-interface-rca-e-usb-mbr-300-minipa-140389?gad_source=1&amp;gclid=Cj0KCQjwkN--BhDkARIsAD_mnIoEiBpWQlCHRug18L3hET4tGbmMjLcN3EdydjoYgSQQFwfFvqKU8ZwaArM1EALw_wcB" TargetMode="External"/><Relationship Id="rId54" Type="http://schemas.openxmlformats.org/officeDocument/2006/relationships/hyperlink" Target="https://palaciodasferramentas.com.br/serra-tico-tico-sds-520w-gst-750-06015b41e0000-bosch?gad_source=1&amp;gclid=Cj0KCQjwh_i_BhCzARIsANimeoF-UbJgo9smcJBkgcNbbJRQnzG52yOyaTHRl2SQR3u7JTLIgnWZmcUaAttuEALw_wcB" TargetMode="External"/><Relationship Id="rId1" Type="http://schemas.openxmlformats.org/officeDocument/2006/relationships/hyperlink" Target="https://www.lojaboschferramentas.com.br/nivel-laser-15m-gcl-2-15-g-professional/p" TargetMode="External"/><Relationship Id="rId6" Type="http://schemas.openxmlformats.org/officeDocument/2006/relationships/hyperlink" Target="https://www.anhangueraferramentas.com.br/produto/serra-tico-tico-520w-75mm-gst-750-bosch-126237?gad_source=1&amp;gclid=Cj0KCQjwh_i_BhCzARIsANimeoE8P8IITraWXwK-kPvO2PwCLJHVQzmpraWoddJVl6lYZxVUXe_44ucaAvpfEALw_wcB" TargetMode="External"/><Relationship Id="rId15" Type="http://schemas.openxmlformats.org/officeDocument/2006/relationships/hyperlink" Target="https://www.anhangueraferramentas.com.br/produto/multimetro-digital-600-a-600v-cat-iii-1000v-cat-iv-600v-760-2-testo-123553?gad_source=1&amp;gclid=Cj0KCQjw4cS-BhDGARIsABg4_J0fe4J0AJgnIy56WLeAYlSfN8zO935klZIZwI8_scaURx0QtR4tfUkaAmp1EALw_wcB" TargetMode="External"/><Relationship Id="rId23" Type="http://schemas.openxmlformats.org/officeDocument/2006/relationships/hyperlink" Target="https://www.magazineluiza.com.br/medidor-de-umidade-klein-tools-et140-sem-pinos-para-drywall-e-madeira/p/ef0f4d6556/fs/fpmp/" TargetMode="External"/><Relationship Id="rId28" Type="http://schemas.openxmlformats.org/officeDocument/2006/relationships/hyperlink" Target="https://www.amazon.com.br/N%C3%ADvel-Laser-verde-Bosch-pontos/dp/B01LP4H21E/ref=asc_df_B01LP4H21E/?tag=googleshopp00-20&amp;linkCode=df0&amp;hvadid=709857067872&amp;hvpos=&amp;hvnetw=g&amp;hvrand=17067475974793187576&amp;hvpone=&amp;hvptwo=&amp;hvqmt=&amp;hvdev=c&amp;hvdvcmdl=&amp;hvlocint=&amp;hvlocphy=9101224&amp;hvtargid=pla-388357383735&amp;psc=1&amp;mcid=663eef7ba0dc30398389436b351afa33&amp;tag=googleshopp00-20&amp;linkCode=df0&amp;hvadid=709857067872&amp;hvpos=&amp;hvnetw=g&amp;hvrand=17067475974793187576&amp;hvpone=&amp;hvptwo=&amp;hvqmt=&amp;hvdev=c&amp;hvdvcmdl=&amp;hvlocint=&amp;hvlocphy=9101224&amp;hvtargid=pla-388357383735&amp;psc=1&amp;language=pt_BR&amp;gad_source=1" TargetMode="External"/><Relationship Id="rId36" Type="http://schemas.openxmlformats.org/officeDocument/2006/relationships/hyperlink" Target="https://www.mercadolivre.com.br/anemmetro-digital-datalogger-interface-usb-mda-20-minipa/p/MLB26119153?pdp_filters=item_id%3AMLB4959617932&amp;from=gshop&amp;matt_tool=67089616&amp;matt_word=&amp;matt_source=google&amp;matt_campaign_id=22090193651&amp;matt_ad_group_id=174661943644&amp;matt_match_type=&amp;matt_network=g&amp;matt_device=c&amp;matt_creative=727914177571&amp;matt_keyword=&amp;matt_ad_position=&amp;matt_ad_type=pla&amp;matt_merchant_id=735128188&amp;matt_product_id=MLB26119153-product&amp;matt_product_partition_id=2391703166817&amp;matt_target_id=aud-2009166904988:pla-2391703166817&amp;cq_src=google_ads&amp;cq_cmp=22090193651&amp;cq_net=g&amp;cq_plt=gp&amp;cq_med=pla&amp;gad_source=1&amp;gclid=Cj0KCQjwkN--BhDkARIsAD_mnIrkE8p2oJCCFionIebJiDfmGgqLskv2-RTD4jOj9nZiebQ4UHqqoUUaAvPhEALw_wcB" TargetMode="External"/><Relationship Id="rId49" Type="http://schemas.openxmlformats.org/officeDocument/2006/relationships/hyperlink" Target="https://produto.mercadolivre.com.br/MLB-5266416100-esmerilhadeira-gws-9-125-s-controle-de-velocidade-com-discos-_JM?matt_tool=33959045&amp;matt_word=DRA_Produto&amp;matt_source=google&amp;matt_campaign_id=2045317145&amp;matt_ad_group_id=159643971528&amp;matt_match_type=&amp;matt_network=d&amp;matt_device=c&amp;matt_creative=675243706520&amp;matt_keyword=&amp;matt_ad_position=&amp;matt_ad_type=&amp;matt_merchant_id=&amp;matt_product_id=&amp;matt_product_partition_id=&amp;matt_target_id=aud-739390949178&amp;cq_src=google_ads&amp;cq_cmp=2045317145&amp;cq_net=d&amp;cq_plt=gp&amp;cq_med=&amp;gad_source=5&amp;gclid=EAIaIQobChMI_aXiiIO6jAMVJlTdAh1i5jkuEAEYASAFEgJMo_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4"/>
  <sheetViews>
    <sheetView tabSelected="1" zoomScaleNormal="100" workbookViewId="0">
      <pane xSplit="3" ySplit="3" topLeftCell="D4" activePane="bottomRight" state="frozen"/>
      <selection pane="topRight"/>
      <selection pane="bottomLeft"/>
      <selection pane="bottomRight" activeCell="H1" sqref="H1:H1048576"/>
    </sheetView>
  </sheetViews>
  <sheetFormatPr defaultColWidth="8.7109375" defaultRowHeight="15" customHeight="1" x14ac:dyDescent="0.25"/>
  <cols>
    <col min="1" max="1" width="27.85546875" hidden="1" customWidth="1"/>
    <col min="2" max="2" width="24.85546875" hidden="1" customWidth="1"/>
    <col min="3" max="3" width="29.28515625" hidden="1" customWidth="1"/>
    <col min="4" max="4" width="8.7109375" style="16"/>
    <col min="5" max="5" width="37.5703125" style="1" customWidth="1"/>
    <col min="6" max="6" width="25.85546875" style="17" customWidth="1"/>
    <col min="7" max="7" width="30" style="17" customWidth="1"/>
    <col min="8" max="8" width="13.140625" style="1" customWidth="1"/>
    <col min="9" max="9" width="11.85546875" style="1" customWidth="1"/>
    <col min="10" max="10" width="15.42578125" style="1" customWidth="1"/>
    <col min="11" max="11" width="13" style="1" customWidth="1"/>
    <col min="12" max="12" width="11.7109375" style="2" bestFit="1" customWidth="1"/>
    <col min="13" max="13" width="15.42578125" style="1" customWidth="1"/>
    <col min="14" max="14" width="11.7109375" style="1" customWidth="1"/>
    <col min="15" max="15" width="11.7109375" style="2" bestFit="1" customWidth="1"/>
    <col min="16" max="16" width="18" style="1" customWidth="1"/>
    <col min="17" max="17" width="12" style="1" bestFit="1" customWidth="1"/>
    <col min="18" max="18" width="12.85546875" style="2" bestFit="1" customWidth="1"/>
    <col min="19" max="19" width="13.42578125" style="1" customWidth="1"/>
    <col min="20" max="20" width="11.85546875" style="1" customWidth="1"/>
    <col min="21" max="21" width="12.85546875" style="2" bestFit="1" customWidth="1"/>
    <col min="22" max="22" width="13.7109375" style="1" customWidth="1"/>
    <col min="23" max="23" width="11.85546875" style="1" customWidth="1"/>
    <col min="24" max="24" width="11.85546875" style="2" customWidth="1"/>
    <col min="25" max="26" width="11.85546875" style="1" customWidth="1"/>
    <col min="27" max="27" width="12.85546875" style="2" bestFit="1" customWidth="1"/>
    <col min="28" max="30" width="12.85546875" style="2" customWidth="1"/>
    <col min="31" max="31" width="12.85546875" style="17" customWidth="1"/>
    <col min="32" max="32" width="12.140625" style="2" customWidth="1"/>
    <col min="33" max="33" width="14" style="2" customWidth="1"/>
    <col min="34" max="34" width="15.140625" style="2" customWidth="1"/>
    <col min="35" max="35" width="12" style="1" bestFit="1" customWidth="1"/>
    <col min="36" max="36" width="12" style="1" customWidth="1"/>
    <col min="37" max="37" width="8.7109375" style="1"/>
    <col min="38" max="38" width="12.42578125" style="1" customWidth="1"/>
    <col min="39" max="39" width="47.140625" style="1" customWidth="1"/>
    <col min="40" max="43" width="8.7109375" style="1"/>
  </cols>
  <sheetData>
    <row r="1" spans="1:39" x14ac:dyDescent="0.25"/>
    <row r="2" spans="1:39" x14ac:dyDescent="0.25"/>
    <row r="3" spans="1:39" ht="45" x14ac:dyDescent="0.25">
      <c r="A3" t="s">
        <v>0</v>
      </c>
      <c r="B3" t="s">
        <v>1</v>
      </c>
      <c r="C3" t="s">
        <v>2</v>
      </c>
      <c r="D3" s="18" t="s">
        <v>3</v>
      </c>
      <c r="E3" s="34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31" t="s">
        <v>11</v>
      </c>
      <c r="M3" s="18" t="s">
        <v>12</v>
      </c>
      <c r="N3" s="18" t="s">
        <v>10</v>
      </c>
      <c r="O3" s="31" t="s">
        <v>11</v>
      </c>
      <c r="P3" s="18" t="s">
        <v>13</v>
      </c>
      <c r="Q3" s="18" t="s">
        <v>10</v>
      </c>
      <c r="R3" s="31" t="s">
        <v>11</v>
      </c>
      <c r="S3" s="18" t="s">
        <v>14</v>
      </c>
      <c r="T3" s="18" t="s">
        <v>10</v>
      </c>
      <c r="U3" s="31" t="s">
        <v>11</v>
      </c>
      <c r="V3" s="18" t="s">
        <v>15</v>
      </c>
      <c r="W3" s="18" t="s">
        <v>10</v>
      </c>
      <c r="X3" s="31" t="s">
        <v>11</v>
      </c>
      <c r="Y3" s="19" t="s">
        <v>16</v>
      </c>
      <c r="Z3" s="18" t="s">
        <v>10</v>
      </c>
      <c r="AA3" s="31" t="s">
        <v>11</v>
      </c>
      <c r="AB3" s="31" t="s">
        <v>17</v>
      </c>
      <c r="AC3" s="31" t="s">
        <v>18</v>
      </c>
      <c r="AD3" s="32"/>
      <c r="AE3" s="19" t="s">
        <v>19</v>
      </c>
      <c r="AF3" s="33" t="s">
        <v>20</v>
      </c>
      <c r="AG3" s="33" t="s">
        <v>21</v>
      </c>
      <c r="AH3" s="33" t="s">
        <v>22</v>
      </c>
      <c r="AI3" s="18" t="s">
        <v>23</v>
      </c>
      <c r="AJ3" s="18" t="s">
        <v>24</v>
      </c>
      <c r="AK3" s="18" t="s">
        <v>25</v>
      </c>
      <c r="AL3" s="19" t="s">
        <v>26</v>
      </c>
      <c r="AM3" s="18" t="s">
        <v>27</v>
      </c>
    </row>
    <row r="4" spans="1:39" ht="219.75" customHeight="1" x14ac:dyDescent="0.25">
      <c r="D4" s="5">
        <v>1</v>
      </c>
      <c r="E4" s="21" t="s">
        <v>28</v>
      </c>
      <c r="F4" s="56">
        <v>624005</v>
      </c>
      <c r="G4" s="26" t="s">
        <v>29</v>
      </c>
      <c r="H4" s="56"/>
      <c r="I4" s="56">
        <v>1</v>
      </c>
      <c r="J4" s="35" t="s">
        <v>30</v>
      </c>
      <c r="K4" s="10">
        <v>45761</v>
      </c>
      <c r="L4" s="11">
        <v>910</v>
      </c>
      <c r="M4" s="9" t="s">
        <v>31</v>
      </c>
      <c r="N4" s="10">
        <v>45761</v>
      </c>
      <c r="O4" s="11">
        <v>952.35</v>
      </c>
      <c r="P4" s="9" t="s">
        <v>32</v>
      </c>
      <c r="Q4" s="10">
        <v>45761</v>
      </c>
      <c r="R4" s="11">
        <v>819</v>
      </c>
      <c r="S4" s="6" t="s">
        <v>33</v>
      </c>
      <c r="T4" s="10">
        <v>45761</v>
      </c>
      <c r="U4" s="11">
        <v>874</v>
      </c>
      <c r="V4" s="6" t="s">
        <v>34</v>
      </c>
      <c r="W4" s="10">
        <v>45761</v>
      </c>
      <c r="X4" s="11">
        <v>908</v>
      </c>
      <c r="Y4" s="6" t="s">
        <v>35</v>
      </c>
      <c r="Z4" s="10">
        <v>45761</v>
      </c>
      <c r="AA4" s="30">
        <v>819</v>
      </c>
      <c r="AB4" s="30">
        <f>AVERAGE(L4,O4,R4,U4,X4,AA4)</f>
        <v>880.39166666666677</v>
      </c>
      <c r="AC4" s="11">
        <f>I4*AB4</f>
        <v>880.39166666666677</v>
      </c>
      <c r="AE4" s="18">
        <v>6</v>
      </c>
      <c r="AF4" s="18">
        <v>6</v>
      </c>
      <c r="AG4" s="31">
        <f>MIN(L4,O4,R4,U4,X4,AA4)</f>
        <v>819</v>
      </c>
      <c r="AH4" s="31">
        <f>MAX(L4,O4,R4,U4,X4,AA4)</f>
        <v>952.35</v>
      </c>
      <c r="AI4" s="7">
        <f>AVERAGE(L4,O4,R4,U4,X4,AA4)</f>
        <v>880.39166666666677</v>
      </c>
      <c r="AJ4" s="7">
        <f t="shared" ref="AJ4:AJ9" si="0">MEDIAN(L4,O4,R4,U4,AA4,X4)</f>
        <v>891</v>
      </c>
      <c r="AK4" s="8">
        <f>AL4/AI4</f>
        <v>6.0947232728234088E-2</v>
      </c>
      <c r="AL4" s="3">
        <f>_xlfn.STDEV.S(L4,O4,R4,U4,X4,AA4)</f>
        <v>53.657435800331228</v>
      </c>
      <c r="AM4" s="3"/>
    </row>
    <row r="5" spans="1:39" ht="110.25" customHeight="1" x14ac:dyDescent="0.25">
      <c r="D5" s="3">
        <v>2</v>
      </c>
      <c r="E5" s="22" t="s">
        <v>36</v>
      </c>
      <c r="F5" s="20">
        <v>601996</v>
      </c>
      <c r="G5" s="27" t="s">
        <v>29</v>
      </c>
      <c r="H5" s="20"/>
      <c r="I5" s="20">
        <v>1</v>
      </c>
      <c r="J5" s="36" t="s">
        <v>37</v>
      </c>
      <c r="K5" s="13">
        <v>45728</v>
      </c>
      <c r="L5" s="7">
        <v>519</v>
      </c>
      <c r="M5" s="12" t="s">
        <v>38</v>
      </c>
      <c r="N5" s="13">
        <v>45728</v>
      </c>
      <c r="O5" s="7">
        <v>419.9</v>
      </c>
      <c r="P5" s="12" t="s">
        <v>39</v>
      </c>
      <c r="Q5" s="13">
        <v>45728</v>
      </c>
      <c r="R5" s="7">
        <v>549.9</v>
      </c>
      <c r="S5" s="4" t="s">
        <v>40</v>
      </c>
      <c r="T5" s="13">
        <v>45742</v>
      </c>
      <c r="U5" s="7">
        <v>501.71</v>
      </c>
      <c r="V5" s="4" t="s">
        <v>41</v>
      </c>
      <c r="W5" s="13">
        <v>45742</v>
      </c>
      <c r="X5" s="7">
        <v>854.5</v>
      </c>
      <c r="Y5" s="4" t="s">
        <v>42</v>
      </c>
      <c r="Z5" s="13">
        <v>45742</v>
      </c>
      <c r="AA5" s="29">
        <v>847</v>
      </c>
      <c r="AB5" s="30">
        <f>AVERAGE(L5,O5,R5,U5,X5,AA5)</f>
        <v>615.33500000000004</v>
      </c>
      <c r="AC5" s="7">
        <f t="shared" ref="AC5:AC21" si="1">I5*AB5</f>
        <v>615.33500000000004</v>
      </c>
      <c r="AE5" s="18">
        <v>6</v>
      </c>
      <c r="AF5" s="18">
        <v>6</v>
      </c>
      <c r="AG5" s="31">
        <f t="shared" ref="AG5:AG21" si="2">MIN(L5,O5,R5,U5,X5,AA5)</f>
        <v>419.9</v>
      </c>
      <c r="AH5" s="31">
        <f t="shared" ref="AH5:AH21" si="3">MAX(L5,O5,R5,U5,X5,AA5)</f>
        <v>854.5</v>
      </c>
      <c r="AI5" s="7">
        <f>AVERAGE(L5,O5,R5,U5,AA5,X5)</f>
        <v>615.33500000000004</v>
      </c>
      <c r="AJ5" s="7">
        <f t="shared" si="0"/>
        <v>534.45000000000005</v>
      </c>
      <c r="AK5" s="8">
        <f t="shared" ref="AK5:AK21" si="4">AL5/AI5</f>
        <v>0.30449961754266958</v>
      </c>
      <c r="AL5" s="3">
        <f>_xlfn.STDEV.S(L5,O5,R5,U5,X5,AA5)</f>
        <v>187.36927216061861</v>
      </c>
      <c r="AM5" s="3"/>
    </row>
    <row r="6" spans="1:39" ht="90.75" customHeight="1" x14ac:dyDescent="0.25">
      <c r="D6" s="3">
        <v>4</v>
      </c>
      <c r="E6" s="23" t="s">
        <v>43</v>
      </c>
      <c r="F6" s="20">
        <v>398725</v>
      </c>
      <c r="G6" s="27" t="s">
        <v>29</v>
      </c>
      <c r="H6" s="20"/>
      <c r="I6" s="20">
        <v>1</v>
      </c>
      <c r="J6" s="36" t="s">
        <v>44</v>
      </c>
      <c r="K6" s="13">
        <v>45762</v>
      </c>
      <c r="L6" s="7">
        <v>559</v>
      </c>
      <c r="M6" s="12" t="s">
        <v>45</v>
      </c>
      <c r="N6" s="13">
        <v>45762</v>
      </c>
      <c r="O6" s="7">
        <v>625.99</v>
      </c>
      <c r="P6" s="12" t="s">
        <v>46</v>
      </c>
      <c r="Q6" s="13">
        <v>45762</v>
      </c>
      <c r="R6" s="7">
        <v>524.9</v>
      </c>
      <c r="S6" s="4" t="s">
        <v>47</v>
      </c>
      <c r="T6" s="13">
        <v>45742</v>
      </c>
      <c r="U6" s="7">
        <v>654</v>
      </c>
      <c r="V6" s="4" t="s">
        <v>48</v>
      </c>
      <c r="W6" s="13">
        <v>45742</v>
      </c>
      <c r="X6" s="7">
        <v>599</v>
      </c>
      <c r="Y6" s="4" t="s">
        <v>49</v>
      </c>
      <c r="Z6" s="13">
        <v>45742</v>
      </c>
      <c r="AA6" s="29">
        <v>590</v>
      </c>
      <c r="AB6" s="30">
        <f t="shared" ref="AB6:AB21" si="5">AVERAGE(L6,O6,R6,U6,X6,AA6)</f>
        <v>592.14833333333331</v>
      </c>
      <c r="AC6" s="7">
        <f t="shared" si="1"/>
        <v>592.14833333333331</v>
      </c>
      <c r="AE6" s="18">
        <v>6</v>
      </c>
      <c r="AF6" s="18">
        <v>6</v>
      </c>
      <c r="AG6" s="31">
        <f t="shared" si="2"/>
        <v>524.9</v>
      </c>
      <c r="AH6" s="31">
        <f t="shared" si="3"/>
        <v>654</v>
      </c>
      <c r="AI6" s="7">
        <f t="shared" ref="AI6:AI20" si="6">AVERAGE(L6,O6,R6,U6,AA6,X6)</f>
        <v>592.14833333333331</v>
      </c>
      <c r="AJ6" s="7">
        <f t="shared" si="0"/>
        <v>594.5</v>
      </c>
      <c r="AK6" s="8">
        <f t="shared" si="4"/>
        <v>7.7916371552526384E-2</v>
      </c>
      <c r="AL6" s="3">
        <f t="shared" ref="AL6:AL21" si="7">_xlfn.STDEV.S(L6,O6,R6,U6,X6,AA6)</f>
        <v>46.138049554209239</v>
      </c>
      <c r="AM6" s="3"/>
    </row>
    <row r="7" spans="1:39" ht="154.5" customHeight="1" x14ac:dyDescent="0.25">
      <c r="D7" s="3">
        <v>5</v>
      </c>
      <c r="E7" s="23" t="s">
        <v>50</v>
      </c>
      <c r="F7" s="20">
        <v>482966</v>
      </c>
      <c r="G7" s="27" t="s">
        <v>29</v>
      </c>
      <c r="H7" s="20"/>
      <c r="I7" s="20">
        <v>1</v>
      </c>
      <c r="J7" s="36" t="s">
        <v>51</v>
      </c>
      <c r="K7" s="13">
        <v>45754</v>
      </c>
      <c r="L7" s="7">
        <v>424.9</v>
      </c>
      <c r="M7" s="12" t="s">
        <v>52</v>
      </c>
      <c r="N7" s="13">
        <v>45754</v>
      </c>
      <c r="O7" s="7">
        <v>575.34</v>
      </c>
      <c r="P7" s="12" t="s">
        <v>53</v>
      </c>
      <c r="Q7" s="13">
        <v>45754</v>
      </c>
      <c r="R7" s="7">
        <v>424.9</v>
      </c>
      <c r="S7" s="4"/>
      <c r="T7" s="13"/>
      <c r="U7" s="7"/>
      <c r="V7" s="4"/>
      <c r="W7" s="13"/>
      <c r="X7" s="7"/>
      <c r="Y7" s="4"/>
      <c r="Z7" s="13"/>
      <c r="AA7" s="29"/>
      <c r="AB7" s="30">
        <f t="shared" si="5"/>
        <v>475.04666666666662</v>
      </c>
      <c r="AC7" s="7">
        <f t="shared" si="1"/>
        <v>475.04666666666662</v>
      </c>
      <c r="AE7" s="18">
        <v>3</v>
      </c>
      <c r="AF7" s="18">
        <v>3</v>
      </c>
      <c r="AG7" s="31">
        <f t="shared" si="2"/>
        <v>424.9</v>
      </c>
      <c r="AH7" s="31">
        <f t="shared" si="3"/>
        <v>575.34</v>
      </c>
      <c r="AI7" s="7">
        <f t="shared" si="6"/>
        <v>475.04666666666662</v>
      </c>
      <c r="AJ7" s="7">
        <f t="shared" si="0"/>
        <v>424.9</v>
      </c>
      <c r="AK7" s="8">
        <f t="shared" si="4"/>
        <v>0.18283798327930117</v>
      </c>
      <c r="AL7" s="3">
        <f t="shared" si="7"/>
        <v>86.856574496887745</v>
      </c>
      <c r="AM7" s="3"/>
    </row>
    <row r="8" spans="1:39" ht="141.75" customHeight="1" x14ac:dyDescent="0.25">
      <c r="D8" s="3">
        <v>6</v>
      </c>
      <c r="E8" s="23" t="s">
        <v>54</v>
      </c>
      <c r="F8" s="20">
        <v>605246</v>
      </c>
      <c r="G8" s="27" t="s">
        <v>29</v>
      </c>
      <c r="H8" s="20"/>
      <c r="I8" s="20">
        <v>1</v>
      </c>
      <c r="J8" s="36" t="s">
        <v>55</v>
      </c>
      <c r="K8" s="13">
        <v>45751</v>
      </c>
      <c r="L8" s="7">
        <v>779</v>
      </c>
      <c r="M8" s="12" t="s">
        <v>56</v>
      </c>
      <c r="N8" s="13">
        <v>45751</v>
      </c>
      <c r="O8" s="7">
        <v>689.15</v>
      </c>
      <c r="P8" s="12" t="s">
        <v>57</v>
      </c>
      <c r="Q8" s="13">
        <v>45751</v>
      </c>
      <c r="R8" s="7">
        <v>767.73</v>
      </c>
      <c r="S8" s="4"/>
      <c r="T8" s="13"/>
      <c r="U8" s="7"/>
      <c r="V8" s="4"/>
      <c r="W8" s="13"/>
      <c r="X8" s="7"/>
      <c r="Y8" s="4"/>
      <c r="Z8" s="13"/>
      <c r="AA8" s="29"/>
      <c r="AB8" s="30">
        <f t="shared" si="5"/>
        <v>745.29333333333341</v>
      </c>
      <c r="AC8" s="7">
        <f t="shared" si="1"/>
        <v>745.29333333333341</v>
      </c>
      <c r="AE8" s="18">
        <v>3</v>
      </c>
      <c r="AF8" s="18">
        <v>3</v>
      </c>
      <c r="AG8" s="31">
        <f t="shared" si="2"/>
        <v>689.15</v>
      </c>
      <c r="AH8" s="31">
        <f t="shared" si="3"/>
        <v>779</v>
      </c>
      <c r="AI8" s="7">
        <f t="shared" si="6"/>
        <v>745.29333333333341</v>
      </c>
      <c r="AJ8" s="7">
        <f t="shared" si="0"/>
        <v>767.73</v>
      </c>
      <c r="AK8" s="8">
        <f t="shared" si="4"/>
        <v>6.5674810194029237E-2</v>
      </c>
      <c r="AL8" s="3">
        <f t="shared" si="7"/>
        <v>48.946998205542037</v>
      </c>
      <c r="AM8" s="3"/>
    </row>
    <row r="9" spans="1:39" ht="120" customHeight="1" x14ac:dyDescent="0.25">
      <c r="D9" s="3">
        <v>7</v>
      </c>
      <c r="E9" s="24" t="s">
        <v>58</v>
      </c>
      <c r="F9" s="20">
        <v>468596</v>
      </c>
      <c r="G9" s="27" t="s">
        <v>29</v>
      </c>
      <c r="H9" s="20"/>
      <c r="I9" s="20">
        <v>1</v>
      </c>
      <c r="J9" s="36" t="s">
        <v>59</v>
      </c>
      <c r="K9" s="3" t="s">
        <v>60</v>
      </c>
      <c r="L9" s="7">
        <v>1345.19</v>
      </c>
      <c r="M9" s="12" t="s">
        <v>61</v>
      </c>
      <c r="N9" s="3" t="s">
        <v>60</v>
      </c>
      <c r="O9" s="7">
        <v>1299.9000000000001</v>
      </c>
      <c r="P9" s="12" t="s">
        <v>62</v>
      </c>
      <c r="Q9" s="3" t="s">
        <v>60</v>
      </c>
      <c r="R9" s="7">
        <v>1377.89</v>
      </c>
      <c r="S9" s="4" t="s">
        <v>47</v>
      </c>
      <c r="T9" s="13">
        <v>45742</v>
      </c>
      <c r="U9" s="7">
        <v>1552</v>
      </c>
      <c r="V9" s="4" t="s">
        <v>63</v>
      </c>
      <c r="W9" s="13">
        <v>45742</v>
      </c>
      <c r="X9" s="7">
        <v>1678.5</v>
      </c>
      <c r="Y9" s="4" t="s">
        <v>63</v>
      </c>
      <c r="Z9" s="13">
        <v>45742</v>
      </c>
      <c r="AA9" s="29">
        <v>1530.18</v>
      </c>
      <c r="AB9" s="30">
        <f t="shared" si="5"/>
        <v>1463.9433333333334</v>
      </c>
      <c r="AC9" s="7">
        <f t="shared" si="1"/>
        <v>1463.9433333333334</v>
      </c>
      <c r="AE9" s="18">
        <v>6</v>
      </c>
      <c r="AF9" s="18">
        <v>6</v>
      </c>
      <c r="AG9" s="31">
        <f t="shared" si="2"/>
        <v>1299.9000000000001</v>
      </c>
      <c r="AH9" s="31">
        <f t="shared" si="3"/>
        <v>1678.5</v>
      </c>
      <c r="AI9" s="7">
        <f t="shared" si="6"/>
        <v>1463.9433333333334</v>
      </c>
      <c r="AJ9" s="7">
        <f t="shared" si="0"/>
        <v>1454.0350000000001</v>
      </c>
      <c r="AK9" s="8">
        <f t="shared" si="4"/>
        <v>9.973699026609395E-2</v>
      </c>
      <c r="AL9" s="3">
        <f t="shared" si="7"/>
        <v>146.0093019867798</v>
      </c>
      <c r="AM9" s="3"/>
    </row>
    <row r="10" spans="1:39" ht="120" customHeight="1" x14ac:dyDescent="0.25">
      <c r="D10" s="3">
        <v>8</v>
      </c>
      <c r="E10" s="24" t="s">
        <v>64</v>
      </c>
      <c r="F10" s="20">
        <v>608110</v>
      </c>
      <c r="G10" s="28" t="s">
        <v>29</v>
      </c>
      <c r="H10" s="20"/>
      <c r="I10" s="20">
        <v>2</v>
      </c>
      <c r="J10" s="36" t="s">
        <v>65</v>
      </c>
      <c r="K10" s="3" t="s">
        <v>66</v>
      </c>
      <c r="L10" s="7" t="s">
        <v>67</v>
      </c>
      <c r="M10" s="12" t="s">
        <v>68</v>
      </c>
      <c r="N10" s="3" t="s">
        <v>66</v>
      </c>
      <c r="O10" s="7" t="s">
        <v>69</v>
      </c>
      <c r="P10" s="12" t="s">
        <v>70</v>
      </c>
      <c r="Q10" s="3" t="s">
        <v>66</v>
      </c>
      <c r="R10" s="7">
        <v>1239</v>
      </c>
      <c r="S10" s="4" t="s">
        <v>71</v>
      </c>
      <c r="T10" s="13">
        <v>45742</v>
      </c>
      <c r="U10" s="7">
        <v>1435.02</v>
      </c>
      <c r="V10" s="4" t="s">
        <v>72</v>
      </c>
      <c r="W10" s="13">
        <v>45742</v>
      </c>
      <c r="X10" s="7">
        <v>1299</v>
      </c>
      <c r="Y10" s="4" t="s">
        <v>73</v>
      </c>
      <c r="Z10" s="13">
        <v>45742</v>
      </c>
      <c r="AA10" s="29">
        <v>1500</v>
      </c>
      <c r="AB10" s="30">
        <f t="shared" si="5"/>
        <v>1368.2550000000001</v>
      </c>
      <c r="AC10" s="7">
        <v>2736.52</v>
      </c>
      <c r="AE10" s="18">
        <v>6</v>
      </c>
      <c r="AF10" s="18">
        <v>6</v>
      </c>
      <c r="AG10" s="31">
        <f t="shared" si="2"/>
        <v>1239</v>
      </c>
      <c r="AH10" s="31">
        <f t="shared" si="3"/>
        <v>1500</v>
      </c>
      <c r="AI10" s="7">
        <f t="shared" ref="AI10" si="8">AVERAGE(L10,O10,R10,U10,AA10,X10)</f>
        <v>1368.2550000000001</v>
      </c>
      <c r="AJ10" s="7">
        <f t="shared" ref="AJ10" si="9">MEDIAN(L10,O10,R10,U10,AA10,X10)</f>
        <v>1367.01</v>
      </c>
      <c r="AK10" s="8">
        <f t="shared" ref="AK10" si="10">AL10/AI10</f>
        <v>8.7822060275601688E-2</v>
      </c>
      <c r="AL10" s="3">
        <f t="shared" ref="AL10" si="11">_xlfn.STDEV.S(L10,O10,R10,U10,X10,AA10)</f>
        <v>120.16297308239339</v>
      </c>
      <c r="AM10" s="3"/>
    </row>
    <row r="11" spans="1:39" ht="315.75" customHeight="1" x14ac:dyDescent="0.25">
      <c r="D11" s="3">
        <v>9</v>
      </c>
      <c r="E11" s="25" t="s">
        <v>74</v>
      </c>
      <c r="F11" s="20">
        <v>614405</v>
      </c>
      <c r="G11" s="27" t="s">
        <v>75</v>
      </c>
      <c r="H11" s="20"/>
      <c r="I11" s="20">
        <v>1</v>
      </c>
      <c r="J11" s="36" t="s">
        <v>76</v>
      </c>
      <c r="K11" s="13">
        <v>45733</v>
      </c>
      <c r="L11" s="7">
        <v>1175.19</v>
      </c>
      <c r="M11" s="12" t="s">
        <v>77</v>
      </c>
      <c r="N11" s="3" t="s">
        <v>78</v>
      </c>
      <c r="O11" s="7">
        <v>949.9</v>
      </c>
      <c r="P11" s="12" t="s">
        <v>79</v>
      </c>
      <c r="Q11" s="3" t="s">
        <v>78</v>
      </c>
      <c r="R11" s="7">
        <v>1057.5</v>
      </c>
      <c r="S11" s="4" t="s">
        <v>80</v>
      </c>
      <c r="T11" s="13">
        <v>45742</v>
      </c>
      <c r="U11" s="7">
        <v>1587.74</v>
      </c>
      <c r="V11" s="4" t="s">
        <v>81</v>
      </c>
      <c r="W11" s="13">
        <v>45742</v>
      </c>
      <c r="X11" s="7" t="s">
        <v>82</v>
      </c>
      <c r="Y11" s="4" t="s">
        <v>83</v>
      </c>
      <c r="Z11" s="13">
        <v>45742</v>
      </c>
      <c r="AA11" s="29">
        <v>1060</v>
      </c>
      <c r="AB11" s="30">
        <f t="shared" si="5"/>
        <v>1166.066</v>
      </c>
      <c r="AC11" s="7">
        <f t="shared" si="1"/>
        <v>1166.066</v>
      </c>
      <c r="AE11" s="18">
        <v>6</v>
      </c>
      <c r="AF11" s="18">
        <v>5</v>
      </c>
      <c r="AG11" s="31">
        <f t="shared" si="2"/>
        <v>949.9</v>
      </c>
      <c r="AH11" s="31">
        <f t="shared" si="3"/>
        <v>1587.74</v>
      </c>
      <c r="AI11" s="7">
        <f t="shared" si="6"/>
        <v>1166.066</v>
      </c>
      <c r="AJ11" s="7">
        <f t="shared" ref="AJ11:AJ21" si="12">MEDIAN(L11,O11,R11,U11,AA11,X11)</f>
        <v>1060</v>
      </c>
      <c r="AK11" s="8">
        <f t="shared" si="4"/>
        <v>0.21338886655577069</v>
      </c>
      <c r="AL11" s="3">
        <f t="shared" si="7"/>
        <v>248.8255020692213</v>
      </c>
      <c r="AM11" s="3"/>
    </row>
    <row r="12" spans="1:39" ht="409.5" x14ac:dyDescent="0.25">
      <c r="D12" s="3">
        <v>10</v>
      </c>
      <c r="E12" s="23" t="s">
        <v>84</v>
      </c>
      <c r="F12" s="20">
        <v>614571</v>
      </c>
      <c r="G12" s="27" t="s">
        <v>75</v>
      </c>
      <c r="H12" s="20"/>
      <c r="I12" s="20">
        <v>2</v>
      </c>
      <c r="J12" s="36" t="s">
        <v>85</v>
      </c>
      <c r="K12" s="13">
        <v>45728</v>
      </c>
      <c r="L12" s="7">
        <v>1116.53</v>
      </c>
      <c r="M12" s="12" t="s">
        <v>86</v>
      </c>
      <c r="N12" s="13">
        <v>45728</v>
      </c>
      <c r="O12" s="7">
        <v>1459</v>
      </c>
      <c r="P12" s="12" t="s">
        <v>87</v>
      </c>
      <c r="Q12" s="13">
        <v>45728</v>
      </c>
      <c r="R12" s="7">
        <v>929.9</v>
      </c>
      <c r="S12" s="4" t="s">
        <v>88</v>
      </c>
      <c r="T12" s="13">
        <v>45742</v>
      </c>
      <c r="U12" s="7" t="s">
        <v>89</v>
      </c>
      <c r="V12" s="4" t="s">
        <v>90</v>
      </c>
      <c r="W12" s="13">
        <v>45742</v>
      </c>
      <c r="X12" s="7">
        <v>2000</v>
      </c>
      <c r="Y12" s="4" t="s">
        <v>91</v>
      </c>
      <c r="Z12" s="13">
        <v>45742</v>
      </c>
      <c r="AA12" s="29">
        <v>1500</v>
      </c>
      <c r="AB12" s="30">
        <f t="shared" si="5"/>
        <v>1401.086</v>
      </c>
      <c r="AC12" s="7">
        <v>2802.18</v>
      </c>
      <c r="AE12" s="18">
        <v>6</v>
      </c>
      <c r="AF12" s="18">
        <v>5</v>
      </c>
      <c r="AG12" s="31">
        <f t="shared" si="2"/>
        <v>929.9</v>
      </c>
      <c r="AH12" s="31">
        <f t="shared" si="3"/>
        <v>2000</v>
      </c>
      <c r="AI12" s="7">
        <f t="shared" si="6"/>
        <v>1401.086</v>
      </c>
      <c r="AJ12" s="7">
        <f t="shared" si="12"/>
        <v>1459</v>
      </c>
      <c r="AK12" s="8">
        <f t="shared" si="4"/>
        <v>0.29315721322699972</v>
      </c>
      <c r="AL12" s="3">
        <f t="shared" si="7"/>
        <v>410.73846725136411</v>
      </c>
      <c r="AM12" s="3"/>
    </row>
    <row r="13" spans="1:39" ht="406.5" customHeight="1" x14ac:dyDescent="0.25">
      <c r="D13" s="3">
        <v>11</v>
      </c>
      <c r="E13" s="23" t="s">
        <v>92</v>
      </c>
      <c r="F13" s="20">
        <v>621638</v>
      </c>
      <c r="G13" s="28" t="s">
        <v>75</v>
      </c>
      <c r="H13" s="20"/>
      <c r="I13" s="20">
        <v>1</v>
      </c>
      <c r="J13" s="36" t="s">
        <v>93</v>
      </c>
      <c r="K13" s="13">
        <v>45728</v>
      </c>
      <c r="L13" s="7">
        <v>4099.01</v>
      </c>
      <c r="M13" s="12" t="s">
        <v>94</v>
      </c>
      <c r="N13" s="13">
        <v>45728</v>
      </c>
      <c r="O13" s="7">
        <v>3301.9</v>
      </c>
      <c r="P13" s="12" t="s">
        <v>95</v>
      </c>
      <c r="Q13" s="13">
        <v>45728</v>
      </c>
      <c r="R13" s="7">
        <v>4639</v>
      </c>
      <c r="S13" s="4" t="s">
        <v>96</v>
      </c>
      <c r="T13" s="13">
        <v>45742</v>
      </c>
      <c r="U13" s="7">
        <v>5355</v>
      </c>
      <c r="V13" s="14" t="s">
        <v>97</v>
      </c>
      <c r="W13" s="13">
        <v>45742</v>
      </c>
      <c r="X13" s="7">
        <v>4279.7700000000004</v>
      </c>
      <c r="Y13" s="15" t="s">
        <v>98</v>
      </c>
      <c r="Z13" s="13">
        <v>45742</v>
      </c>
      <c r="AA13" s="29">
        <v>4250.1499999999996</v>
      </c>
      <c r="AB13" s="30">
        <f t="shared" si="5"/>
        <v>4320.8050000000003</v>
      </c>
      <c r="AC13" s="7">
        <f t="shared" si="1"/>
        <v>4320.8050000000003</v>
      </c>
      <c r="AE13" s="18">
        <v>6</v>
      </c>
      <c r="AF13" s="18">
        <v>6</v>
      </c>
      <c r="AG13" s="31">
        <f t="shared" si="2"/>
        <v>3301.9</v>
      </c>
      <c r="AH13" s="31">
        <f t="shared" si="3"/>
        <v>5355</v>
      </c>
      <c r="AI13" s="7">
        <f t="shared" si="6"/>
        <v>4320.8049999999994</v>
      </c>
      <c r="AJ13" s="7">
        <f t="shared" si="12"/>
        <v>4264.96</v>
      </c>
      <c r="AK13" s="8">
        <f t="shared" ref="AK13" si="13">AL13/AI13</f>
        <v>0.15576484830079157</v>
      </c>
      <c r="AL13" s="3">
        <f t="shared" si="7"/>
        <v>673.02953536230166</v>
      </c>
      <c r="AM13" s="4"/>
    </row>
    <row r="14" spans="1:39" ht="276.75" customHeight="1" x14ac:dyDescent="0.25">
      <c r="D14" s="3">
        <v>12</v>
      </c>
      <c r="E14" s="23" t="s">
        <v>99</v>
      </c>
      <c r="F14" s="20">
        <v>373892</v>
      </c>
      <c r="G14" s="28" t="s">
        <v>75</v>
      </c>
      <c r="H14" s="20"/>
      <c r="I14" s="20">
        <v>2</v>
      </c>
      <c r="J14" s="36" t="s">
        <v>100</v>
      </c>
      <c r="K14" s="13">
        <v>45728</v>
      </c>
      <c r="L14" s="7">
        <v>1289.9000000000001</v>
      </c>
      <c r="M14" s="12" t="s">
        <v>101</v>
      </c>
      <c r="N14" s="13">
        <v>45728</v>
      </c>
      <c r="O14" s="7">
        <v>1617.3</v>
      </c>
      <c r="P14" s="12" t="s">
        <v>102</v>
      </c>
      <c r="Q14" s="13">
        <v>45728</v>
      </c>
      <c r="R14" s="7">
        <v>1755.9</v>
      </c>
      <c r="S14" s="4" t="s">
        <v>103</v>
      </c>
      <c r="T14" s="13">
        <v>45742</v>
      </c>
      <c r="U14" s="7">
        <v>1098.69</v>
      </c>
      <c r="V14" s="4" t="s">
        <v>104</v>
      </c>
      <c r="W14" s="13">
        <v>45742</v>
      </c>
      <c r="X14" s="7">
        <v>1058.5</v>
      </c>
      <c r="Y14" s="4" t="s">
        <v>105</v>
      </c>
      <c r="Z14" s="13">
        <v>45742</v>
      </c>
      <c r="AA14" s="29">
        <v>1486</v>
      </c>
      <c r="AB14" s="30">
        <f t="shared" si="5"/>
        <v>1384.3816666666669</v>
      </c>
      <c r="AC14" s="7">
        <f t="shared" si="1"/>
        <v>2768.7633333333338</v>
      </c>
      <c r="AE14" s="18">
        <v>6</v>
      </c>
      <c r="AF14" s="18">
        <v>6</v>
      </c>
      <c r="AG14" s="31">
        <f t="shared" si="2"/>
        <v>1058.5</v>
      </c>
      <c r="AH14" s="31">
        <f t="shared" si="3"/>
        <v>1755.9</v>
      </c>
      <c r="AI14" s="7">
        <f t="shared" si="6"/>
        <v>1384.3816666666669</v>
      </c>
      <c r="AJ14" s="7">
        <f t="shared" si="12"/>
        <v>1387.95</v>
      </c>
      <c r="AK14" s="8">
        <f t="shared" ref="AK14:AK15" si="14">AL14/AI14</f>
        <v>0.20414332191599976</v>
      </c>
      <c r="AL14" s="3">
        <f t="shared" si="7"/>
        <v>282.61227223294168</v>
      </c>
      <c r="AM14" s="3"/>
    </row>
    <row r="15" spans="1:39" ht="330" x14ac:dyDescent="0.25">
      <c r="D15" s="3">
        <v>13</v>
      </c>
      <c r="E15" s="23" t="s">
        <v>106</v>
      </c>
      <c r="F15" s="20">
        <v>224770</v>
      </c>
      <c r="G15" s="28" t="s">
        <v>75</v>
      </c>
      <c r="H15" s="20"/>
      <c r="I15" s="20">
        <v>1</v>
      </c>
      <c r="J15" s="36" t="s">
        <v>107</v>
      </c>
      <c r="K15" s="13">
        <v>45728</v>
      </c>
      <c r="L15" s="7">
        <v>522.72</v>
      </c>
      <c r="M15" s="12" t="s">
        <v>108</v>
      </c>
      <c r="N15" s="13">
        <v>45728</v>
      </c>
      <c r="O15" s="7">
        <v>693.01</v>
      </c>
      <c r="P15" s="12" t="s">
        <v>109</v>
      </c>
      <c r="Q15" s="13">
        <v>45728</v>
      </c>
      <c r="R15" s="7">
        <v>520</v>
      </c>
      <c r="S15" s="4" t="s">
        <v>110</v>
      </c>
      <c r="T15" s="13">
        <v>45742</v>
      </c>
      <c r="U15" s="7">
        <v>704.39</v>
      </c>
      <c r="V15" s="4" t="s">
        <v>111</v>
      </c>
      <c r="W15" s="13">
        <v>45742</v>
      </c>
      <c r="X15" s="7">
        <v>590</v>
      </c>
      <c r="Y15" s="4" t="s">
        <v>112</v>
      </c>
      <c r="Z15" s="13">
        <v>45742</v>
      </c>
      <c r="AA15" s="29">
        <v>925.35</v>
      </c>
      <c r="AB15" s="30">
        <f t="shared" si="5"/>
        <v>659.245</v>
      </c>
      <c r="AC15" s="7">
        <f t="shared" si="1"/>
        <v>659.245</v>
      </c>
      <c r="AE15" s="18">
        <v>6</v>
      </c>
      <c r="AF15" s="18">
        <v>6</v>
      </c>
      <c r="AG15" s="31">
        <f t="shared" si="2"/>
        <v>520</v>
      </c>
      <c r="AH15" s="31">
        <f t="shared" si="3"/>
        <v>925.35</v>
      </c>
      <c r="AI15" s="7">
        <f t="shared" si="6"/>
        <v>659.245</v>
      </c>
      <c r="AJ15" s="7">
        <f t="shared" si="12"/>
        <v>641.505</v>
      </c>
      <c r="AK15" s="8">
        <f t="shared" si="14"/>
        <v>0.23185367773752338</v>
      </c>
      <c r="AL15" s="3">
        <f t="shared" si="7"/>
        <v>152.8483777800736</v>
      </c>
      <c r="AM15" s="3"/>
    </row>
    <row r="16" spans="1:39" ht="256.5" customHeight="1" x14ac:dyDescent="0.25">
      <c r="D16" s="3">
        <v>14</v>
      </c>
      <c r="E16" s="23" t="s">
        <v>113</v>
      </c>
      <c r="F16" s="20">
        <v>224361</v>
      </c>
      <c r="G16" s="28" t="s">
        <v>75</v>
      </c>
      <c r="H16" s="20"/>
      <c r="I16" s="20">
        <v>1</v>
      </c>
      <c r="J16" s="36" t="s">
        <v>114</v>
      </c>
      <c r="K16" s="13" t="s">
        <v>60</v>
      </c>
      <c r="L16" s="7">
        <v>856.9</v>
      </c>
      <c r="M16" s="12" t="s">
        <v>115</v>
      </c>
      <c r="N16" s="3" t="s">
        <v>60</v>
      </c>
      <c r="O16" s="7">
        <v>751.9</v>
      </c>
      <c r="P16" s="12" t="s">
        <v>116</v>
      </c>
      <c r="Q16" s="3" t="s">
        <v>60</v>
      </c>
      <c r="R16" s="7">
        <v>713.9</v>
      </c>
      <c r="S16" s="4" t="s">
        <v>117</v>
      </c>
      <c r="T16" s="13">
        <v>45742</v>
      </c>
      <c r="U16" s="7">
        <v>540</v>
      </c>
      <c r="V16" s="4" t="s">
        <v>118</v>
      </c>
      <c r="W16" s="13">
        <v>45742</v>
      </c>
      <c r="X16" s="7">
        <v>937.67</v>
      </c>
      <c r="Y16" s="4" t="s">
        <v>118</v>
      </c>
      <c r="Z16" s="13">
        <v>45742</v>
      </c>
      <c r="AA16" s="29">
        <v>1043.98</v>
      </c>
      <c r="AB16" s="30">
        <f t="shared" si="5"/>
        <v>807.39166666666677</v>
      </c>
      <c r="AC16" s="7">
        <f t="shared" si="1"/>
        <v>807.39166666666677</v>
      </c>
      <c r="AE16" s="18">
        <v>6</v>
      </c>
      <c r="AF16" s="18">
        <v>6</v>
      </c>
      <c r="AG16" s="31">
        <f t="shared" si="2"/>
        <v>540</v>
      </c>
      <c r="AH16" s="31">
        <f t="shared" si="3"/>
        <v>1043.98</v>
      </c>
      <c r="AI16" s="7">
        <f t="shared" si="6"/>
        <v>807.39166666666654</v>
      </c>
      <c r="AJ16" s="7">
        <f t="shared" si="12"/>
        <v>804.4</v>
      </c>
      <c r="AK16" s="8">
        <f t="shared" si="4"/>
        <v>0.2206687954634175</v>
      </c>
      <c r="AL16" s="3">
        <f t="shared" si="7"/>
        <v>178.16614655053439</v>
      </c>
      <c r="AM16" s="3"/>
    </row>
    <row r="17" spans="4:39" ht="276" customHeight="1" x14ac:dyDescent="0.25">
      <c r="D17" s="3">
        <v>15</v>
      </c>
      <c r="E17" s="25" t="s">
        <v>119</v>
      </c>
      <c r="F17" s="20">
        <v>615087</v>
      </c>
      <c r="G17" s="28" t="s">
        <v>75</v>
      </c>
      <c r="H17" s="20"/>
      <c r="I17" s="20">
        <v>1</v>
      </c>
      <c r="J17" s="36" t="s">
        <v>120</v>
      </c>
      <c r="K17" s="13" t="s">
        <v>60</v>
      </c>
      <c r="L17" s="7">
        <v>653.6</v>
      </c>
      <c r="M17" s="12" t="s">
        <v>121</v>
      </c>
      <c r="N17" s="3" t="s">
        <v>60</v>
      </c>
      <c r="O17" s="7">
        <v>491.3</v>
      </c>
      <c r="P17" s="12" t="s">
        <v>122</v>
      </c>
      <c r="Q17" s="3" t="s">
        <v>60</v>
      </c>
      <c r="R17" s="7">
        <v>827.85</v>
      </c>
      <c r="S17" s="3"/>
      <c r="T17" s="3"/>
      <c r="U17" s="7"/>
      <c r="V17" s="3"/>
      <c r="W17" s="3"/>
      <c r="X17" s="7"/>
      <c r="Y17" s="3"/>
      <c r="Z17" s="3"/>
      <c r="AA17" s="29"/>
      <c r="AB17" s="30">
        <f t="shared" si="5"/>
        <v>657.58333333333337</v>
      </c>
      <c r="AC17" s="7">
        <f t="shared" si="1"/>
        <v>657.58333333333337</v>
      </c>
      <c r="AE17" s="18">
        <v>3</v>
      </c>
      <c r="AF17" s="18">
        <v>3</v>
      </c>
      <c r="AG17" s="31">
        <f t="shared" si="2"/>
        <v>491.3</v>
      </c>
      <c r="AH17" s="31">
        <f t="shared" si="3"/>
        <v>827.85</v>
      </c>
      <c r="AI17" s="7">
        <f t="shared" si="6"/>
        <v>657.58333333333337</v>
      </c>
      <c r="AJ17" s="7">
        <f t="shared" si="12"/>
        <v>653.6</v>
      </c>
      <c r="AK17" s="8">
        <f t="shared" si="4"/>
        <v>0.25595289168798757</v>
      </c>
      <c r="AL17" s="3">
        <f t="shared" si="7"/>
        <v>168.31035569249252</v>
      </c>
      <c r="AM17" s="3"/>
    </row>
    <row r="18" spans="4:39" ht="174" customHeight="1" x14ac:dyDescent="0.25">
      <c r="D18" s="3">
        <v>16</v>
      </c>
      <c r="E18" s="23" t="s">
        <v>123</v>
      </c>
      <c r="F18" s="20">
        <v>383022</v>
      </c>
      <c r="G18" s="28" t="s">
        <v>75</v>
      </c>
      <c r="H18" s="20"/>
      <c r="I18" s="20">
        <v>2</v>
      </c>
      <c r="J18" s="36" t="s">
        <v>124</v>
      </c>
      <c r="K18" s="13" t="s">
        <v>78</v>
      </c>
      <c r="L18" s="7">
        <v>1029</v>
      </c>
      <c r="M18" s="12" t="s">
        <v>125</v>
      </c>
      <c r="N18" s="3" t="s">
        <v>78</v>
      </c>
      <c r="O18" s="7">
        <v>749</v>
      </c>
      <c r="P18" s="12" t="s">
        <v>126</v>
      </c>
      <c r="Q18" s="3" t="s">
        <v>78</v>
      </c>
      <c r="R18" s="7">
        <v>1159</v>
      </c>
      <c r="S18" s="4" t="s">
        <v>127</v>
      </c>
      <c r="T18" s="13">
        <v>45742</v>
      </c>
      <c r="U18" s="7">
        <v>898</v>
      </c>
      <c r="V18" s="4" t="s">
        <v>128</v>
      </c>
      <c r="W18" s="13">
        <v>45742</v>
      </c>
      <c r="X18" s="7">
        <v>1300</v>
      </c>
      <c r="Y18" s="4" t="s">
        <v>129</v>
      </c>
      <c r="Z18" s="13">
        <v>45742</v>
      </c>
      <c r="AA18" s="29">
        <v>1009.29</v>
      </c>
      <c r="AB18" s="30">
        <f t="shared" si="5"/>
        <v>1024.0483333333334</v>
      </c>
      <c r="AC18" s="7">
        <f t="shared" si="1"/>
        <v>2048.0966666666668</v>
      </c>
      <c r="AE18" s="18">
        <v>6</v>
      </c>
      <c r="AF18" s="18">
        <v>6</v>
      </c>
      <c r="AG18" s="31">
        <f t="shared" si="2"/>
        <v>749</v>
      </c>
      <c r="AH18" s="31">
        <f t="shared" si="3"/>
        <v>1300</v>
      </c>
      <c r="AI18" s="7">
        <f t="shared" si="6"/>
        <v>1024.0483333333334</v>
      </c>
      <c r="AJ18" s="7">
        <f t="shared" si="12"/>
        <v>1019.145</v>
      </c>
      <c r="AK18" s="8">
        <f t="shared" si="4"/>
        <v>0.18841623832196538</v>
      </c>
      <c r="AL18" s="3">
        <f t="shared" si="7"/>
        <v>192.94733482654479</v>
      </c>
      <c r="AM18" s="3"/>
    </row>
    <row r="19" spans="4:39" ht="270.75" customHeight="1" x14ac:dyDescent="0.25">
      <c r="D19" s="3">
        <v>17</v>
      </c>
      <c r="E19" s="23" t="s">
        <v>130</v>
      </c>
      <c r="F19" s="20">
        <v>445694</v>
      </c>
      <c r="G19" s="28" t="s">
        <v>75</v>
      </c>
      <c r="H19" s="20"/>
      <c r="I19" s="20">
        <v>1</v>
      </c>
      <c r="J19" s="36" t="s">
        <v>131</v>
      </c>
      <c r="K19" s="13" t="s">
        <v>78</v>
      </c>
      <c r="L19" s="7">
        <v>9057.9</v>
      </c>
      <c r="M19" s="12" t="s">
        <v>132</v>
      </c>
      <c r="N19" s="3" t="s">
        <v>78</v>
      </c>
      <c r="O19" s="7">
        <v>9612.2199999999993</v>
      </c>
      <c r="P19" s="12" t="s">
        <v>133</v>
      </c>
      <c r="Q19" s="3" t="s">
        <v>78</v>
      </c>
      <c r="R19" s="7">
        <v>14250</v>
      </c>
      <c r="S19" s="4" t="s">
        <v>134</v>
      </c>
      <c r="T19" s="13">
        <v>45742</v>
      </c>
      <c r="U19" s="7">
        <v>11800</v>
      </c>
      <c r="V19" s="4" t="s">
        <v>135</v>
      </c>
      <c r="W19" s="13">
        <v>45742</v>
      </c>
      <c r="X19" s="7">
        <v>14390</v>
      </c>
      <c r="Y19" s="4" t="s">
        <v>136</v>
      </c>
      <c r="Z19" s="13">
        <v>45742</v>
      </c>
      <c r="AA19" s="29">
        <v>12000</v>
      </c>
      <c r="AB19" s="30">
        <f t="shared" si="5"/>
        <v>11851.686666666666</v>
      </c>
      <c r="AC19" s="7">
        <f t="shared" si="1"/>
        <v>11851.686666666666</v>
      </c>
      <c r="AE19" s="18">
        <v>6</v>
      </c>
      <c r="AF19" s="18">
        <v>6</v>
      </c>
      <c r="AG19" s="31">
        <f t="shared" si="2"/>
        <v>9057.9</v>
      </c>
      <c r="AH19" s="31">
        <f t="shared" si="3"/>
        <v>14390</v>
      </c>
      <c r="AI19" s="7">
        <f t="shared" si="6"/>
        <v>11851.686666666666</v>
      </c>
      <c r="AJ19" s="7">
        <f t="shared" si="12"/>
        <v>11900</v>
      </c>
      <c r="AK19" s="8">
        <f t="shared" si="4"/>
        <v>0.18882198539670347</v>
      </c>
      <c r="AL19" s="3">
        <f t="shared" si="7"/>
        <v>2237.8590066996385</v>
      </c>
      <c r="AM19" s="3"/>
    </row>
    <row r="20" spans="4:39" ht="330.75" customHeight="1" x14ac:dyDescent="0.25">
      <c r="D20" s="39">
        <v>18</v>
      </c>
      <c r="E20" s="46" t="s">
        <v>137</v>
      </c>
      <c r="F20" s="37">
        <v>486035</v>
      </c>
      <c r="G20" s="47" t="s">
        <v>75</v>
      </c>
      <c r="H20" s="37"/>
      <c r="I20" s="37">
        <v>1</v>
      </c>
      <c r="J20" s="38" t="s">
        <v>138</v>
      </c>
      <c r="K20" s="39" t="s">
        <v>78</v>
      </c>
      <c r="L20" s="40" t="s">
        <v>139</v>
      </c>
      <c r="M20" s="41" t="s">
        <v>140</v>
      </c>
      <c r="N20" s="39" t="s">
        <v>78</v>
      </c>
      <c r="O20" s="40">
        <v>3849</v>
      </c>
      <c r="P20" s="41" t="s">
        <v>141</v>
      </c>
      <c r="Q20" s="39" t="s">
        <v>78</v>
      </c>
      <c r="R20" s="40">
        <v>3669</v>
      </c>
      <c r="S20" s="48" t="s">
        <v>142</v>
      </c>
      <c r="T20" s="49">
        <v>45742</v>
      </c>
      <c r="U20" s="40">
        <v>4866.7700000000004</v>
      </c>
      <c r="V20" s="48" t="s">
        <v>143</v>
      </c>
      <c r="W20" s="49">
        <v>45742</v>
      </c>
      <c r="X20" s="40">
        <v>5989.9</v>
      </c>
      <c r="Y20" s="48" t="s">
        <v>144</v>
      </c>
      <c r="Z20" s="49">
        <v>45742</v>
      </c>
      <c r="AA20" s="42">
        <v>4090</v>
      </c>
      <c r="AB20" s="43">
        <f t="shared" si="5"/>
        <v>4492.9339999999993</v>
      </c>
      <c r="AC20" s="40">
        <f t="shared" si="1"/>
        <v>4492.9339999999993</v>
      </c>
      <c r="AE20" s="18">
        <v>6</v>
      </c>
      <c r="AF20" s="18">
        <v>6</v>
      </c>
      <c r="AG20" s="31">
        <f t="shared" si="2"/>
        <v>3669</v>
      </c>
      <c r="AH20" s="31">
        <f t="shared" si="3"/>
        <v>5989.9</v>
      </c>
      <c r="AI20" s="7">
        <f t="shared" si="6"/>
        <v>4492.9339999999993</v>
      </c>
      <c r="AJ20" s="7">
        <f t="shared" si="12"/>
        <v>4090</v>
      </c>
      <c r="AK20" s="8">
        <f t="shared" si="4"/>
        <v>0.21221878679962924</v>
      </c>
      <c r="AL20" s="3">
        <f t="shared" si="7"/>
        <v>953.48500265080531</v>
      </c>
      <c r="AM20" s="3"/>
    </row>
    <row r="21" spans="4:39" ht="408" customHeight="1" x14ac:dyDescent="0.25">
      <c r="D21" s="3">
        <v>20</v>
      </c>
      <c r="E21" s="3" t="s">
        <v>145</v>
      </c>
      <c r="F21" s="20">
        <v>415761</v>
      </c>
      <c r="G21" s="19" t="s">
        <v>75</v>
      </c>
      <c r="H21" s="20"/>
      <c r="I21" s="20">
        <v>1</v>
      </c>
      <c r="J21" s="12" t="s">
        <v>146</v>
      </c>
      <c r="K21" s="3" t="s">
        <v>78</v>
      </c>
      <c r="L21" s="7">
        <v>1268.54</v>
      </c>
      <c r="M21" s="12" t="s">
        <v>147</v>
      </c>
      <c r="N21" s="3" t="s">
        <v>78</v>
      </c>
      <c r="O21" s="7">
        <v>1486.2</v>
      </c>
      <c r="P21" s="12" t="s">
        <v>148</v>
      </c>
      <c r="Q21" s="3" t="s">
        <v>78</v>
      </c>
      <c r="R21" s="7">
        <v>1399.89</v>
      </c>
      <c r="S21" s="3"/>
      <c r="T21" s="3"/>
      <c r="U21" s="7"/>
      <c r="V21" s="3"/>
      <c r="W21" s="3"/>
      <c r="X21" s="7"/>
      <c r="Y21" s="3"/>
      <c r="Z21" s="3"/>
      <c r="AA21" s="7"/>
      <c r="AB21" s="7">
        <f t="shared" si="5"/>
        <v>1384.8766666666668</v>
      </c>
      <c r="AC21" s="7">
        <f t="shared" si="1"/>
        <v>1384.8766666666668</v>
      </c>
      <c r="AE21" s="18">
        <v>3</v>
      </c>
      <c r="AF21" s="18">
        <v>3</v>
      </c>
      <c r="AG21" s="31">
        <f t="shared" si="2"/>
        <v>1268.54</v>
      </c>
      <c r="AH21" s="31">
        <f t="shared" si="3"/>
        <v>1486.2</v>
      </c>
      <c r="AI21" s="7">
        <f>AVERAGE(L21,O21,R21,U21,AA21,X21)</f>
        <v>1384.8766666666668</v>
      </c>
      <c r="AJ21" s="7">
        <f t="shared" si="12"/>
        <v>1399.89</v>
      </c>
      <c r="AK21" s="8">
        <f t="shared" si="4"/>
        <v>7.9143451193699477E-2</v>
      </c>
      <c r="AL21" s="3">
        <f t="shared" si="7"/>
        <v>109.60391887762655</v>
      </c>
      <c r="AM21" s="3"/>
    </row>
    <row r="22" spans="4:39" ht="15" customHeight="1" x14ac:dyDescent="0.25">
      <c r="D22" s="50"/>
      <c r="E22" s="51"/>
      <c r="F22" s="52"/>
      <c r="G22" s="52"/>
      <c r="H22" s="51"/>
      <c r="I22" s="51"/>
      <c r="J22" s="51"/>
      <c r="K22" s="51"/>
      <c r="L22" s="53"/>
      <c r="M22" s="51"/>
      <c r="N22" s="51"/>
      <c r="O22" s="53"/>
      <c r="P22" s="51"/>
      <c r="Q22" s="51"/>
      <c r="R22" s="53"/>
      <c r="S22" s="51"/>
      <c r="T22" s="51"/>
      <c r="U22" s="53"/>
      <c r="V22" s="51"/>
      <c r="W22" s="51"/>
      <c r="X22" s="53"/>
      <c r="Y22" s="51"/>
      <c r="Z22" s="51"/>
      <c r="AA22" s="53"/>
      <c r="AB22" s="54"/>
      <c r="AC22" s="55">
        <f>SUM(AC4:AC21)</f>
        <v>40468.306666666664</v>
      </c>
    </row>
    <row r="24" spans="4:39" ht="15" customHeight="1" x14ac:dyDescent="0.25">
      <c r="D24" s="44" t="s">
        <v>149</v>
      </c>
      <c r="E24" s="45"/>
      <c r="F24" s="45"/>
      <c r="G24" s="45"/>
      <c r="H24" s="45"/>
      <c r="I24" s="45"/>
      <c r="J24" s="45"/>
      <c r="K24" s="45"/>
      <c r="L24" s="45"/>
      <c r="M24" s="45"/>
    </row>
  </sheetData>
  <conditionalFormatting sqref="AK4:AK89">
    <cfRule type="cellIs" dxfId="0" priority="1" operator="greaterThan">
      <formula>0.3</formula>
    </cfRule>
  </conditionalFormatting>
  <hyperlinks>
    <hyperlink ref="J18" r:id="rId1" xr:uid="{DDDACEA2-9024-4901-B6FE-32ED5DDA3912}"/>
    <hyperlink ref="J5" r:id="rId2" xr:uid="{893238EE-46C7-44CB-A655-BF6E3356B1A3}"/>
    <hyperlink ref="M5" r:id="rId3" display="https://www.amazon.com.br/Furadeira-Impacto-Bosch-GSB-RE-M/dp/B0C4Z6GF7J/ref=asc_df_B0C4Z6GF7J/?tag=googleshopp00-20&amp;linkCode=df0&amp;hvadid=709857067812&amp;hvpos=&amp;hvnetw=g&amp;hvrand=13504401491606067789&amp;hvpone=&amp;hvptwo=&amp;hvqmt=&amp;hvdev=c&amp;hvdvcmdl=&amp;hvlocint=&amp;hvlocphy=1001566&amp;hvtargid=pla-2200592462145&amp;psc=1&amp;mcid=54ce473dd695359887d610858d92dcff&amp;tag=googleshopp00-20&amp;linkCode=df0&amp;hvadid=709857067812&amp;hvpos=&amp;hvnetw=g&amp;hvrand=13504401491606067789&amp;hvpone=&amp;hvptwo=&amp;hvqmt=&amp;hvdev=c&amp;hvdvcmdl=&amp;hvlocint=&amp;hvlocphy=1001566&amp;hvtargid=pla-2200592462145&amp;psc=1&amp;language=pt_BR&amp;gad_source=1" xr:uid="{ADE92CB3-6585-4F36-9A2C-1E07EE243E68}"/>
    <hyperlink ref="P5" r:id="rId4" display="https://www.lojadomecanico.com.br/produto/557684/21/221/Furadeira-de-Impacto-GSB13RE-MALE-12-Pol-750W-110V-com-Maleta/153/?utm_source=google&amp;utm_medium=cpc&amp;utm_campaign=%5BSOCIAX%5D%5BPMAX%5D%5BROAS%5D+-+FERRAMENTAS+A+CABO+%5BNOVA%5D&amp;gad_source=1&amp;gclid=Cj0KCQjw4cS-BhDGARIsABg4_J13CuZJNtCJW_RzVoj5fLjB69ZllKz2YmB7_c0X41BunyLYIJO_HdYaAiPTEALw_wcB" xr:uid="{D8A5BE19-AE9A-4B47-B50E-F187A114EBB9}"/>
    <hyperlink ref="J6" r:id="rId5" xr:uid="{F36F408B-F38B-4E81-B950-41088947AED9}"/>
    <hyperlink ref="M6" r:id="rId6" xr:uid="{D5726FC7-CFF5-46D7-984B-8481EF54D78F}"/>
    <hyperlink ref="J12" r:id="rId7" display="https://www.amazon.com.br/Trena-Laser-Bosch-alcance-Bluetooth/dp/B013WAPAM2/ref=asc_df_B013WAPAM2/?tag=googleshopp00-20&amp;linkCode=df0&amp;hvadid=709857067872&amp;hvpos=&amp;hvnetw=g&amp;hvrand=10109860966443268032&amp;hvpone=&amp;hvptwo=&amp;hvqmt=&amp;hvdev=c&amp;hvdvcmdl=&amp;hvlocint=&amp;hvlocphy=1001566&amp;hvtargid=pla-421810634109&amp;psc=1&amp;mcid=68c31ad54b863c0dbc34ef8c20a9cc5f&amp;tag=googleshopp00-20&amp;linkCode=df0&amp;hvadid=709857067872&amp;hvpos=&amp;hvnetw=g&amp;hvrand=10109860966443268032&amp;hvpone=&amp;hvptwo=&amp;hvqmt=&amp;hvdev=c&amp;hvdvcmdl=&amp;hvlocint=&amp;hvlocphy=1001566&amp;hvtargid=pla-421810634109&amp;psc=1&amp;language=pt_BR&amp;gad_source=1" xr:uid="{F6651E46-3977-4C81-89F1-EC14F6611883}"/>
    <hyperlink ref="M12" r:id="rId8" xr:uid="{A6A1EE7B-BE73-491A-AA9C-2FEBC02C7F30}"/>
    <hyperlink ref="P12" r:id="rId9" xr:uid="{055BD71A-2BD8-46C1-9122-49B77978DB17}"/>
    <hyperlink ref="J13" r:id="rId10" display="https://www.amazon.com.br/Detector-scanner-parede-Bosch-200/dp/B0BNQXK2SD/ref=asc_df_B0BNQXK2SD/?tag=googleshopp00-20&amp;linkCode=df0&amp;hvadid=709857067872&amp;hvpos=&amp;hvnetw=g&amp;hvrand=9005555693959758800&amp;hvpone=&amp;hvptwo=&amp;hvqmt=&amp;hvdev=c&amp;hvdvcmdl=&amp;hvlocint=&amp;hvlocphy=1001566&amp;hvtargid=pla-2204577597572&amp;psc=1&amp;mcid=52b981cb0d7a31d7bf0276e9d04b9803&amp;tag=googleshopp00-20&amp;linkCode=df0&amp;hvadid=709857067872&amp;hvpos=&amp;hvnetw=g&amp;hvrand=9005555693959758800&amp;hvpone=&amp;hvptwo=&amp;hvqmt=&amp;hvdev=c&amp;hvdvcmdl=&amp;hvlocint=&amp;hvlocphy=1001566&amp;hvtargid=pla-2204577597572&amp;psc=1&amp;language=pt_BR&amp;gad_source=1" xr:uid="{1D2015A9-F140-4C0C-85F1-981DF117D5D5}"/>
    <hyperlink ref="M13" r:id="rId11" xr:uid="{7866DBA3-B8F2-4A03-A8CF-B7D5ADEF0174}"/>
    <hyperlink ref="P13" r:id="rId12" xr:uid="{536B9E19-66E9-47BB-B109-6CCDB1B3CD7A}"/>
    <hyperlink ref="J14" r:id="rId13" display="https://www.mercadolivre.com.br/multimetro-digital-760-1-com-teste-de-continuidade-e-diodo/p/MLB22546718?pdp_filters=item_id%3AMLB3986343539&amp;from=gshop&amp;matt_tool=29457868&amp;matt_word=&amp;matt_source=google&amp;matt_campaign_id=22090354295&amp;matt_ad_group_id=173090589316&amp;matt_match_type=&amp;matt_network=g&amp;matt_device=c&amp;matt_creative=727882731114&amp;matt_keyword=&amp;matt_ad_position=&amp;matt_ad_type=pla&amp;matt_merchant_id=735098660&amp;matt_product_id=MLB22546718-product&amp;matt_product_partition_id=2391454025916&amp;matt_target_id=aud-2009166904988:pla-2391454025916&amp;cq_src=google_ads&amp;cq_cmp=22090354295&amp;cq_net=g&amp;cq_plt=gp&amp;cq_med=pla&amp;gad_source=1&amp;gclid=Cj0KCQjw4cS-BhDGARIsABg4_J1f38zcUkzvcyllRtLG0Xo7tEMk9pDzwvqBb41-P0ib-6Z0u7SZDgIaAkQDEALw_wcB" xr:uid="{6FCEC5ED-8D46-432C-A80D-A338D41B6ADD}"/>
    <hyperlink ref="M14" r:id="rId14" display="https://www.infodatas.com.br/produto/multimetro-digital-true-rms-testo-760-2.html?utm_source=Site&amp;utm_medium=GoogleMerchant&amp;utm_campaign=GoogleMerchant&amp;gad_source=1&amp;gclid=Cj0KCQjw4cS-BhDGARIsABg4_J3dUk5VKyeVWFEwirRLoroTokQC2ggrzgYyH5bqkxnyq4ZA8FwUxy4aArFbEALw_wcB" xr:uid="{70C17358-8F4B-447B-BC31-161ACB35B03A}"/>
    <hyperlink ref="P14" r:id="rId15" xr:uid="{B06B46B6-A9B6-44CB-9840-6282FB3301FE}"/>
    <hyperlink ref="J15" r:id="rId16" display="https://www.infodatas.com.br/decibelimetro-interface-usb-/-data-logger-minipa-msl-1355b?utm_source=Site&amp;utm_medium=GoogleMerchant&amp;utm_campaign=GoogleMerchant&amp;gad_source=4&amp;gclid=Cj0KCQjw4cS-BhDGARIsABg4_J2LHjLe4jUh9jiBfvivYwjAADjEa96RPtaSWnem4V9ZL3FakNbWcgAaAvn2EALw_wcB" xr:uid="{97A9A89F-F5CF-4FEC-998C-236C0C502BC3}"/>
    <hyperlink ref="M15" r:id="rId17" xr:uid="{7F033D23-AD05-4309-AE7F-B5C81324DD61}"/>
    <hyperlink ref="P15" r:id="rId18" xr:uid="{C840A1FC-17F3-44C8-BCE3-DD4E1A174576}"/>
    <hyperlink ref="J9" r:id="rId19" location="polycard_client=search-nordic&amp;searchVariation=183052098741&amp;position=4&amp;search_layout=grid&amp;type=item&amp;tracking_id=d369d36c-38e3-41c2-8a1c-50ca2e4768e3" display="https://produto.mercadolivre.com.br/MLB-4755525980-serra-circular-de-bancada-multifunco-110v-1500w-fortg-fg008-_JM?searchVariation=183052098741#polycard_client=search-nordic&amp;searchVariation=183052098741&amp;position=4&amp;search_layout=grid&amp;type=item&amp;tracking_id=d369d36c-38e3-41c2-8a1c-50ca2e4768e3" xr:uid="{AB9F47D8-0E72-44EB-81E3-D07403A859E1}"/>
    <hyperlink ref="M9" r:id="rId20" xr:uid="{7761427E-F1D4-4832-9C4C-66DD9E27D7D4}"/>
    <hyperlink ref="P9" r:id="rId21" display="https://www.magazineluiza.com.br/serra-circular-de-bancada-multifuncao-1500w-110v-fortgpro-fg007/p/hbc8ee4f43/fs/fcir/?&amp;seller_id=clubedasferramentas&amp;utm_source=google&amp;utm_medium=cpc&amp;utm_term=76918&amp;utm_campaign=google_eco_per_ven_pla_ca_sor_3p_ci-cj-fs-a&amp;utm_content=&amp;partner_id=76918&amp;gclsrc=aw.ds&amp;gad_source=4&amp;gclid=Cj0KCQjwhMq-BhCFARIsAGvo0KcxNOCZIPKGcuqDWlrDEL4CjgWww1a9nDq6qr9ASOpDEtZltuNA9bwaApIWEALw_wcB" xr:uid="{4379D953-B7F3-44E1-9427-E2AD9C70C555}"/>
    <hyperlink ref="J17" r:id="rId22" xr:uid="{642F306C-B0BB-48B8-B807-B61E4DB49243}"/>
    <hyperlink ref="M17" r:id="rId23" xr:uid="{3FA092C1-A3C9-45B1-B819-D1CB1B370D9E}"/>
    <hyperlink ref="P17" r:id="rId24" xr:uid="{48E6B026-DAEF-4A85-A3CD-3808B7F4B71A}"/>
    <hyperlink ref="J16" r:id="rId25" xr:uid="{8BFCB8FE-C40E-410D-A378-A472B35B9C3F}"/>
    <hyperlink ref="M16" r:id="rId26" display="https://produto.mercadolivre.com.br/MLB-3316025293-detector-termico-bosch-gis-500-_JM?matt_tool=59586449&amp;matt_word=&amp;matt_source=google&amp;matt_campaign_id=22120855419&amp;matt_ad_group_id=179138688171&amp;matt_match_type=&amp;matt_network=g&amp;matt_device=c&amp;matt_creative=729092955262&amp;matt_keyword=&amp;matt_ad_position=&amp;matt_ad_type=pla&amp;matt_merchant_id=107449241&amp;matt_product_id=MLB3316025293&amp;matt_product_partition_id=2391408921319&amp;matt_target_id=aud-2009166904988:pla-2391408921319&amp;cq_src=google_ads&amp;cq_cmp=22120855419&amp;cq_net=g&amp;cq_plt=gp&amp;cq_med=pla&amp;gad_source=1&amp;gclid=Cj0KCQjwhMq-BhCFARIsAGvo0KeI_VIVseoUteMsmbUwg7Pm6Q2Og6N04DG0gr13zRXHovRYfDUilnIaAr0NEALw_wcB" xr:uid="{3ACBF20E-1440-492A-B5DE-C2CFAF7233CD}"/>
    <hyperlink ref="P16" r:id="rId27" display="https://www.magazineluiza.com.br/termometro-infravermelho-detector-termico-ate-500c-gis-500-bosch/p/ke3aeh52e1/fs/tfrr/?&amp;seller_id=palaciodasferramentas&amp;utm_source=google&amp;utm_medium=cpc&amp;utm_term=76920&amp;utm_campaign=google_eco_per_ven_pla_ca_sor_3p_ci-cj-fs-b&amp;utm_content=&amp;partner_id=76920&amp;gclsrc=aw.ds&amp;gad_source=1&amp;gclid=Cj0KCQjwhMq-BhCFARIsAGvo0Kd25YlLOyZ-DZCPF8AwkCd85M3uP-_OQgSQksllpboX5BGxSECtOmYaAjCXEALw_wcB" xr:uid="{A2252E96-48F6-4F96-A64F-B684E54A75C4}"/>
    <hyperlink ref="M18" r:id="rId28" display="https://www.amazon.com.br/N%C3%ADvel-Laser-verde-Bosch-pontos/dp/B01LP4H21E/ref=asc_df_B01LP4H21E/?tag=googleshopp00-20&amp;linkCode=df0&amp;hvadid=709857067872&amp;hvpos=&amp;hvnetw=g&amp;hvrand=17067475974793187576&amp;hvpone=&amp;hvptwo=&amp;hvqmt=&amp;hvdev=c&amp;hvdvcmdl=&amp;hvlocint=&amp;hvlocphy=9101224&amp;hvtargid=pla-388357383735&amp;psc=1&amp;mcid=663eef7ba0dc30398389436b351afa33&amp;tag=googleshopp00-20&amp;linkCode=df0&amp;hvadid=709857067872&amp;hvpos=&amp;hvnetw=g&amp;hvrand=17067475974793187576&amp;hvpone=&amp;hvptwo=&amp;hvqmt=&amp;hvdev=c&amp;hvdvcmdl=&amp;hvlocint=&amp;hvlocphy=9101224&amp;hvtargid=pla-388357383735&amp;psc=1&amp;language=pt_BR&amp;gad_source=1" xr:uid="{1088443D-B348-471A-B197-84BD0E597755}"/>
    <hyperlink ref="P18" r:id="rId29" xr:uid="{0BA350C6-ED54-47FF-8F8B-20ACC230F6D0}"/>
    <hyperlink ref="J19" r:id="rId30" xr:uid="{13A39C34-F278-4310-922C-C0019E278A2B}"/>
    <hyperlink ref="M19" r:id="rId31" location="polycard_client=search-nordic&amp;position=29&amp;search_layout=grid&amp;type=item&amp;tracking_id=f7f3fea1-f672-4529-bad5-5405f9f58b13" xr:uid="{5A24EB27-922D-445C-9CFC-106105FC1B02}"/>
    <hyperlink ref="P19" r:id="rId32" xr:uid="{AF48DD78-3BFE-4723-9B22-19769D0B6F5C}"/>
    <hyperlink ref="J20" r:id="rId33" display="https://www.amazon.com.br/GPS-Port%C3%A1til-Garmin-GPSMAP-65/dp/B08HR6587B/ref=asc_df_B08HR6587B/?tag=googleshopp00-20&amp;linkCode=df0&amp;hvadid=709964502935&amp;hvpos=&amp;hvnetw=g&amp;hvrand=9042052326413458218&amp;hvpone=&amp;hvptwo=&amp;hvqmt=&amp;hvdev=c&amp;hvdvcmdl=&amp;hvlocint=&amp;hvlocphy=9101224&amp;hvtargid=pla-1016661955816&amp;mcid=0a04533163fd379a947caf29a8e52ecc&amp;language=pt_BR&amp;gad_source=1&amp;th=1" xr:uid="{247BA663-30B7-4894-9BC4-26CD40643DC5}"/>
    <hyperlink ref="M20" r:id="rId34" display="https://www.magazineluiza.com.br/gps-portatil-garmin-gpsmap-65-multibanda/p/bka648g875/es/mncd/?&amp;seller_id=lojaglobaltechautorizadagarmin&amp;utm_source=google&amp;utm_medium=cpc&amp;utm_term=69579&amp;utm_campaign=google_eco_per_ven_pla_all_sor_4p_all-products&amp;utm_content=&amp;partner_id=69579&amp;gclsrc=aw.ds&amp;gad_source=1&amp;gclid=Cj0KCQjwkN--BhDkARIsAD_mnIoEa-E4PSTRggS-OJv7XhG6TSlq-MokQY71ewN9GQXomIox7J3FWvsaAow9EALw_wcB" xr:uid="{A1641579-CEB7-44E4-9E4F-0EBD51BA17DE}"/>
    <hyperlink ref="P20" r:id="rId35" display="https://www.casasbahia.com.br/gps-portatil-garmin-map-65/p/1563895461?utm_medium=Cpc&amp;utm_source=GP_PLA&amp;IdSku=1563895461&amp;idLojista=16104&amp;tipoLojista=3P&amp;gclsrc=aw.ds&amp;&amp;utm_campaign=cb_mkp_gg_pmax_long_auto_a&amp;gad_source=1&amp;gclid=Cj0KCQjwkN--BhDkARIsAD_mnIreZyvey5i_27Flom04iTz3J0FZeTnw6JwMNS-dYidLnHohi9vQIhwaAmw0EALw_wcB" xr:uid="{5ADDC8E6-2F09-4AC8-9BC4-B19C87973140}"/>
    <hyperlink ref="J21" r:id="rId36" display="https://www.mercadolivre.com.br/anemmetro-digital-datalogger-interface-usb-mda-20-minipa/p/MLB26119153?pdp_filters=item_id%3AMLB4959617932&amp;from=gshop&amp;matt_tool=67089616&amp;matt_word=&amp;matt_source=google&amp;matt_campaign_id=22090193651&amp;matt_ad_group_id=174661943644&amp;matt_match_type=&amp;matt_network=g&amp;matt_device=c&amp;matt_creative=727914177571&amp;matt_keyword=&amp;matt_ad_position=&amp;matt_ad_type=pla&amp;matt_merchant_id=735128188&amp;matt_product_id=MLB26119153-product&amp;matt_product_partition_id=2391703166817&amp;matt_target_id=aud-2009166904988:pla-2391703166817&amp;cq_src=google_ads&amp;cq_cmp=22090193651&amp;cq_net=g&amp;cq_plt=gp&amp;cq_med=pla&amp;gad_source=1&amp;gclid=Cj0KCQjwkN--BhDkARIsAD_mnIrkE8p2oJCCFionIebJiDfmGgqLskv2-RTD4jOj9nZiebQ4UHqqoUUaAvPhEALw_wcB" xr:uid="{02DB999B-C768-44E9-9EA7-37D38E6F02F3}"/>
    <hyperlink ref="M21" r:id="rId37" xr:uid="{2C264FF9-F017-4C52-9B22-2305ACF115D0}"/>
    <hyperlink ref="P21" r:id="rId38" display="https://www.lojadomecanico.com.br/produto/139213/3/204/Anemometro-Digital-9V-com-Display-LCD-e-Bolsa-de-Transporte/153/?utm_source=google&amp;utm_medium=cpc&amp;utm_campaign=%5BSOCIAX%5D%5BPMAX%5D%5BROAS%5D+-+CONSTRU%C3%87%C3%83O+CIVIL&amp;gad_source=1&amp;gclid=Cj0KCQjwkN--BhDkARIsAD_mnIqx0LlpdvdwRscHuEcCS0Nwc1wvct0t-8ccZilzfj7Cfs0jv0UnpGMaAn_pEALw_wcB" xr:uid="{8B13A8A3-4CD7-4A31-AA78-96778B70DDDE}"/>
    <hyperlink ref="J11" r:id="rId39" display="https://www.magazineluiza.com.br/camera-de-inspecao-32-mm-tela-de-43-mbr-300-minipa/p/db0g4ac5db/cp/eqmh/?&amp;seller_id=dutramaquinas&amp;utm_source=google&amp;utm_medium=cpc&amp;utm_term=69579&amp;utm_campaign=google_eco_per_ven_pla_all_sor_4p_all-products&amp;utm_content=&amp;partner_id=69579&amp;gclsrc=aw.ds&amp;gad_source=4&amp;gclid=Cj0KCQjwkN--" xr:uid="{CB520094-4F85-41A5-BB17-EECAEBAD7AD1}"/>
    <hyperlink ref="M11" r:id="rId40" display="https://www.lojadomecanico.com.br/produto/608575/3/185/Boroscopio-Digital-IP67-com-Cabo-32m-e-Tela-43-Pol/153/?utm_source=google&amp;utm_medium=cpc&amp;utm_campaign=%5BSOCIAX%5D%5BPMAX%5D%5BROAS%5D+-+CONSTRU%C3%87%C3%83O+CIVIL&amp;gad_source=1&amp;gclid=Cj0KCQjwkN--BhDkARIsAD_mnIrJD4BauKyajZ13k93nhNT4vfCmwIxK7cWK_QhCnfbXIVavQKP5i6saAnj6EALw_wcB" xr:uid="{1FFC2682-97AD-4D20-B290-ED2736EF1484}"/>
    <hyperlink ref="P11" r:id="rId41" xr:uid="{12027C98-F689-4546-9770-69BED4B98092}"/>
    <hyperlink ref="J10" r:id="rId42" display="https://www.magazineluiza.com.br/jogo-de-ferramentas-178-pecas-robust/p/cag9j3hj26/fs/fjgf/?&amp;seller_id=prust&amp;utm_source=google&amp;utm_medium=cpc&amp;utm_term=76920&amp;utm_campaign=google_eco_per_ven_pla_ca_sor_3p_ci-cj-fs-b&amp;utm_content=&amp;partner_id=76920&amp;gclsrc=aw.ds&amp;gad_source=1&amp;gclid=Cj0KCQjwqIm_BhDnARIsAKBYcmsFyi4WlvwoHzMTm-hlcwCC_MLyyIyW4zeDKL1WK5qJk-mSThfLCDMaAieqEALw_wcB" xr:uid="{48B40E34-8870-40A6-A377-C13860EE6FAA}"/>
    <hyperlink ref="M10" r:id="rId43" xr:uid="{EFB17167-A2B9-4A66-89AC-1D23B240C062}"/>
    <hyperlink ref="P10" r:id="rId44" xr:uid="{53726D07-A06C-4E0B-AE09-6AA112B00CE4}"/>
    <hyperlink ref="J8" r:id="rId45" xr:uid="{09B409A6-E53F-4037-A74E-0FA1F639CC7B}"/>
    <hyperlink ref="M8" r:id="rId46" display="https://www.mercadolivre.com.br/lixadeira-profissional-orbital-bosch-professional-gss-23-ae-azul-190w-127v/p/MLB19150675?pdp_filters=item_id%3AMLB2757953769&amp;from=gshop&amp;matt_tool=30736356&amp;matt_word=&amp;matt_source=google&amp;matt_campaign_id=22090354316&amp;matt_ad_group_id=173090590516&amp;matt_match_type=&amp;matt_network=g&amp;matt_device=c&amp;matt_creative=727882731792&amp;matt_keyword=&amp;matt_ad_position=&amp;matt_ad_type=pla&amp;matt_merchant_id=735098660&amp;matt_product_id=MLB19150675-product&amp;matt_product_partition_id=2391469713018&amp;matt_target_id=aud-2009166904988:pla-2391469713018&amp;cq_src=google_ads&amp;cq_cmp=22090354316&amp;cq_net=g&amp;cq_plt=gp&amp;cq_med=pla&amp;gad_source=1&amp;gclid=Cj0KCQjwhr6_BhD4ARIsAH1YdjBBcRo7jho8WHVfkp2Ill7ftzgyoDVEDV4K3YhS6bWGbStEMEN_X-QaAldzEALw_wcB" xr:uid="{F9AE2363-603F-4ABA-BCFF-8DE4D95A48B7}"/>
    <hyperlink ref="P8" r:id="rId47" location="derivacao=8" display="https://www.micarconstrucao.com.br/lixadeira-oscilante-gss-23-ae-lixadeira-oscilante-1070-gss-23-ae-220v-06010707e0?utm_source=google&amp;utm_medium=Shopping&amp;utm_campaign=lixadeira-oscilante-gss-23-ae-lixadeira-oscilante-1070-gss-23-ae-220v-06010707e0&amp;inStock&amp;gad_source=1&amp;gclid=Cj0KCQjwhr6_BhD4ARIsAH1YdjAH4H7AUrXxzgyH6YPyIMZWX-_TACV4pLffLBU-4unNiPw4vYLMzx0aAgjqEALw_wcB#derivacao=8" xr:uid="{CB32D1F2-7095-4B3A-B965-7C523992F993}"/>
    <hyperlink ref="J7" r:id="rId48" xr:uid="{BCBCBF2C-941C-4CAC-8BC2-F2B77058E964}"/>
    <hyperlink ref="M7" r:id="rId49" display="https://produto.mercadolivre.com.br/MLB-5266416100-esmerilhadeira-gws-9-125-s-controle-de-velocidade-com-discos-_JM?matt_tool=33959045&amp;matt_word=DRA_Produto&amp;matt_source=google&amp;matt_campaign_id=2045317145&amp;matt_ad_group_id=159643971528&amp;matt_match_type=&amp;matt_network=d&amp;matt_device=c&amp;matt_creative=675243706520&amp;matt_keyword=&amp;matt_ad_position=&amp;matt_ad_type=&amp;matt_merchant_id=&amp;matt_product_id=&amp;matt_product_partition_id=&amp;matt_target_id=aud-739390949178&amp;cq_src=google_ads&amp;cq_cmp=2045317145&amp;cq_net=d&amp;cq_plt=gp&amp;cq_med=&amp;gad_source=5&amp;gclid=EAIaIQobChMI_aXiiIO6jAMVJlTdAh1i5jkuEAEYASAFEgJMo_D_BwE" xr:uid="{97D531EC-042B-47EB-9C5F-034312539CA5}"/>
    <hyperlink ref="P7" r:id="rId50" display="https://www.amazon.com.br/Esmerilhadeira-angular-Bosch-850W-maleta/dp/B07JQ9GQ9G/ref=asc_df_B07JQ9GQ9G?mcid=8301dca5cfde3edebe03768f15ff4f8a&amp;tag=googleshopp00-20&amp;linkCode=df0&amp;hvadid=709857067812&amp;hvpos=&amp;hvnetw=g&amp;hvrand=4399749149247788813&amp;hvpone=&amp;hvptwo=&amp;hvqmt=&amp;hvdev=c&amp;hvdvcmdl=&amp;hvlocint=&amp;hvlocphy=9101224&amp;hvtargid=pla-833977209594&amp;psc=1&amp;language=pt_BR&amp;gad_source=1" xr:uid="{8AEB81B9-805F-4EAF-8428-1C732440C6AB}"/>
    <hyperlink ref="J4" r:id="rId51" xr:uid="{D227B271-6086-4432-98B6-8566B3F77DB5}"/>
    <hyperlink ref="M4" r:id="rId52" display="https://www.magazineluiza.com.br/parafusadeira-furadeira-3-8-10mm-12v-max-bivolt-dewalt-dcd700c2/p/jkdedd67je/fs/fprr/?&amp;seller_id=agmedeirostb&amp;utm_source=google&amp;utm_medium=cpc&amp;utm_term=69579&amp;utm_campaign=google_eco_per_ven_pla_all_sor_4p_all-products&amp;utm_content=&amp;partner_id=69579&amp;gclsrc=aw.ds&amp;gad_source=4&amp;gclid=CjwKCAjw5PK_BhBBEiwAL7GTPRo1VCjlJ2-Av2uLBkpUPu_c9rtKRpV3kXPdKv9p7lSMG0FNrYbEuBoC5MAQAvD_BwE" xr:uid="{C60E697C-3C51-457F-B06D-45C7C657AD63}"/>
    <hyperlink ref="P4" r:id="rId53" display="https://www.amazon.com.br/Dewalt-DCD700C2-BR-Parafusadeira-Furadeira-DeWalt/dp/B076B94H2S/ref=asc_df_B076B94H2S?mcid=94243274c42233b48db52c7a76c26fcf&amp;tag=googleshopp00-20&amp;linkCode=df0&amp;hvadid=709857067812&amp;hvpos=&amp;hvnetw=g&amp;hvrand=9854272155558292149&amp;hvpone=&amp;hvptwo=&amp;hvqmt=&amp;hvdev=c&amp;hvdvcmdl=&amp;hvlocint=&amp;hvlocphy=1001566&amp;hvtargid=pla-809114712136&amp;psc=1&amp;language=pt_BR&amp;gad_source=4" xr:uid="{F6506E70-0E81-459A-B820-B5CE6D24BB1C}"/>
    <hyperlink ref="P6" r:id="rId54" xr:uid="{DD2BE3F4-C22B-4456-A40F-7F55C5198EFA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A83B2AAC3644B8B18A20FACBFF7F8" ma:contentTypeVersion="8" ma:contentTypeDescription="Create a new document." ma:contentTypeScope="" ma:versionID="6f653ffee969596e8a4d2b5463491833">
  <xsd:schema xmlns:xsd="http://www.w3.org/2001/XMLSchema" xmlns:xs="http://www.w3.org/2001/XMLSchema" xmlns:p="http://schemas.microsoft.com/office/2006/metadata/properties" xmlns:ns3="eaccb70a-307b-474b-b154-e3a29b67f716" xmlns:ns4="4f3eb640-5102-4543-800d-66e6ba898b20" targetNamespace="http://schemas.microsoft.com/office/2006/metadata/properties" ma:root="true" ma:fieldsID="ff6b5b00691a0a3703f2c02a2a19a6df" ns3:_="" ns4:_="">
    <xsd:import namespace="eaccb70a-307b-474b-b154-e3a29b67f716"/>
    <xsd:import namespace="4f3eb640-5102-4543-800d-66e6ba898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b70a-307b-474b-b154-e3a29b67f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eb640-5102-4543-800d-66e6ba898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ccb70a-307b-474b-b154-e3a29b67f716" xsi:nil="true"/>
  </documentManagement>
</p:properties>
</file>

<file path=customXml/itemProps1.xml><?xml version="1.0" encoding="utf-8"?>
<ds:datastoreItem xmlns:ds="http://schemas.openxmlformats.org/officeDocument/2006/customXml" ds:itemID="{C8895B17-8DBB-4C4A-9621-5C74FA762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b70a-307b-474b-b154-e3a29b67f716"/>
    <ds:schemaRef ds:uri="4f3eb640-5102-4543-800d-66e6ba898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DB012-6528-4B50-8340-EAE9A7B20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B2447F-3D51-4327-865F-EB7A5A85B339}">
  <ds:schemaRefs>
    <ds:schemaRef ds:uri="http://purl.org/dc/elements/1.1/"/>
    <ds:schemaRef ds:uri="http://www.w3.org/XML/1998/namespace"/>
    <ds:schemaRef ds:uri="eaccb70a-307b-474b-b154-e3a29b67f71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f3eb640-5102-4543-800d-66e6ba898b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INSUMOS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Viviane Menezes Xavier de Souza</dc:creator>
  <cp:keywords/>
  <dc:description/>
  <cp:lastModifiedBy>Candice de Faria Santana</cp:lastModifiedBy>
  <cp:revision>17</cp:revision>
  <dcterms:created xsi:type="dcterms:W3CDTF">2022-03-24T13:04:12Z</dcterms:created>
  <dcterms:modified xsi:type="dcterms:W3CDTF">2025-04-24T15:31:18Z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0x01010022BA83B2AAC3644B8B18A20FACBFF7F8</vt:lpwstr>
  </property>
  <property fmtid="{D5CDD505-2E9C-101B-9397-08002B2CF9AE}" pid="3" name="MediaServiceImageTags">
    <vt:lpwstr/>
  </property>
</Properties>
</file>