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Desktop\PASTA\GERAL\TRF-6\SELIT\PREGÃO 2025 - UASG 90059\PREGÃO 90012 - SOFTWARE\"/>
    </mc:Choice>
  </mc:AlternateContent>
  <xr:revisionPtr revIDLastSave="0" documentId="8_{517E1D58-E870-47CC-B915-4FF371A73EC9}" xr6:coauthVersionLast="47" xr6:coauthVersionMax="47" xr10:uidLastSave="{00000000-0000-0000-0000-000000000000}"/>
  <bookViews>
    <workbookView xWindow="-108" yWindow="-108" windowWidth="23256" windowHeight="13896" tabRatio="579" firstSheet="1" activeTab="1" xr2:uid="{00000000-000D-0000-FFFF-FFFF00000000}"/>
  </bookViews>
  <sheets>
    <sheet name="Modelo IMR" sheetId="3" state="hidden" r:id="rId1"/>
    <sheet name="Resumo IMR" sheetId="12" r:id="rId2"/>
    <sheet name="1" sheetId="5" r:id="rId3"/>
    <sheet name="2" sheetId="6" r:id="rId4"/>
    <sheet name="3" sheetId="7" r:id="rId5"/>
    <sheet name="4" sheetId="9" r:id="rId6"/>
    <sheet name="5" sheetId="10" r:id="rId7"/>
    <sheet name="6" sheetId="11" r:id="rId8"/>
    <sheet name="7" sheetId="13" r:id="rId9"/>
    <sheet name="8" sheetId="14" r:id="rId10"/>
    <sheet name="9" sheetId="25" r:id="rId11"/>
    <sheet name="10" sheetId="18" r:id="rId12"/>
    <sheet name="11" sheetId="19" r:id="rId13"/>
    <sheet name="12" sheetId="20" r:id="rId14"/>
    <sheet name="13" sheetId="21" r:id="rId15"/>
    <sheet name="14" sheetId="22" r:id="rId16"/>
    <sheet name="15" sheetId="23" r:id="rId17"/>
    <sheet name="16" sheetId="15" r:id="rId18"/>
    <sheet name="17" sheetId="16" r:id="rId19"/>
    <sheet name="18" sheetId="17" r:id="rId20"/>
    <sheet name="19" sheetId="24" r:id="rId21"/>
    <sheet name="20" sheetId="26" r:id="rId22"/>
  </sheets>
  <definedNames>
    <definedName name="_xlnm.Print_Area" localSheetId="1">'Resumo IMR'!$A$1:$N$57</definedName>
  </definedName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2" l="1"/>
  <c r="B13" i="26"/>
  <c r="F44" i="12"/>
  <c r="B13" i="24"/>
  <c r="B13" i="17"/>
  <c r="B13" i="16"/>
  <c r="B13" i="15"/>
  <c r="B13" i="23"/>
  <c r="B13" i="22"/>
  <c r="B13" i="21"/>
  <c r="B13" i="20"/>
  <c r="B13" i="19"/>
  <c r="B13" i="18"/>
  <c r="B13" i="14"/>
  <c r="B13" i="13"/>
  <c r="D42" i="12"/>
  <c r="D31" i="12"/>
  <c r="B31" i="12"/>
  <c r="B13" i="25"/>
  <c r="F31" i="12"/>
  <c r="D17" i="12"/>
  <c r="D47" i="12"/>
  <c r="B39" i="12"/>
  <c r="D39" i="12"/>
  <c r="D41" i="12"/>
  <c r="B42" i="12"/>
  <c r="D43" i="12"/>
  <c r="B43" i="12"/>
  <c r="D38" i="12"/>
  <c r="B38" i="12"/>
  <c r="D37" i="12"/>
  <c r="B37" i="12"/>
  <c r="D36" i="12"/>
  <c r="B36" i="12"/>
  <c r="D35" i="12"/>
  <c r="B35" i="12"/>
  <c r="D34" i="12"/>
  <c r="B34" i="12"/>
  <c r="B41" i="12" l="1"/>
  <c r="D40" i="12"/>
  <c r="B40" i="12"/>
  <c r="F42" i="12"/>
  <c r="F41" i="12"/>
  <c r="F40" i="12"/>
  <c r="B30" i="12"/>
  <c r="D30" i="12"/>
  <c r="D29" i="12"/>
  <c r="B29" i="12"/>
  <c r="F30" i="12"/>
  <c r="F29" i="12"/>
  <c r="B13" i="7" l="1"/>
  <c r="B13" i="11" l="1"/>
  <c r="B13" i="10"/>
  <c r="B13" i="9"/>
  <c r="B13" i="6"/>
  <c r="B13" i="5"/>
  <c r="D16" i="12" l="1"/>
  <c r="D15" i="12"/>
  <c r="D14" i="12"/>
  <c r="D13" i="12"/>
  <c r="D12" i="12"/>
  <c r="F34" i="12" l="1"/>
  <c r="F35" i="12"/>
  <c r="F36" i="12"/>
  <c r="F37" i="12"/>
  <c r="F43" i="12"/>
  <c r="F38" i="12"/>
  <c r="F39" i="12"/>
  <c r="F28" i="12"/>
  <c r="F27" i="12"/>
  <c r="F26" i="12"/>
  <c r="F25" i="12"/>
  <c r="F24" i="12"/>
  <c r="B28" i="12"/>
  <c r="B27" i="12"/>
  <c r="B26" i="12"/>
  <c r="B25" i="12"/>
  <c r="B24" i="12"/>
  <c r="B23" i="12"/>
  <c r="F23" i="12"/>
  <c r="D28" i="12"/>
  <c r="D27" i="12"/>
  <c r="D26" i="12"/>
  <c r="D25" i="12"/>
  <c r="D24" i="12"/>
  <c r="D23" i="12"/>
  <c r="D48" i="12" l="1"/>
  <c r="D49" i="12" s="1"/>
  <c r="D51" i="12" l="1"/>
</calcChain>
</file>

<file path=xl/sharedStrings.xml><?xml version="1.0" encoding="utf-8"?>
<sst xmlns="http://schemas.openxmlformats.org/spreadsheetml/2006/main" count="608" uniqueCount="200">
  <si>
    <t>MODELO DE INSTRUMENTO DE MEDIÇÃO DE RESULTADO (IMR) – QUALIDADE DOS SERVIÇOS¹</t>
  </si>
  <si>
    <t>Indicador</t>
  </si>
  <si>
    <r>
      <rPr>
        <b/>
        <sz val="10"/>
        <color rgb="FF231F20"/>
        <rFont val="Calibri"/>
        <family val="1"/>
      </rPr>
      <t>Nº + Título do Indicador que será utilizado</t>
    </r>
  </si>
  <si>
    <r>
      <rPr>
        <b/>
        <sz val="10"/>
        <color rgb="FF231F20"/>
        <rFont val="Calibri"/>
        <family val="1"/>
      </rPr>
      <t>Item</t>
    </r>
  </si>
  <si>
    <r>
      <rPr>
        <b/>
        <sz val="10"/>
        <color rgb="FF231F20"/>
        <rFont val="Calibri"/>
        <family val="1"/>
      </rPr>
      <t>Descrição</t>
    </r>
  </si>
  <si>
    <r>
      <rPr>
        <b/>
        <sz val="10"/>
        <color rgb="FF231F20"/>
        <rFont val="Calibri"/>
        <family val="1"/>
      </rPr>
      <t>Finalidade</t>
    </r>
  </si>
  <si>
    <r>
      <rPr>
        <b/>
        <sz val="10"/>
        <color rgb="FF231F20"/>
        <rFont val="Calibri"/>
        <family val="1"/>
      </rPr>
      <t>Meta a cumprir</t>
    </r>
  </si>
  <si>
    <r>
      <rPr>
        <b/>
        <sz val="10"/>
        <color rgb="FF231F20"/>
        <rFont val="Calibri"/>
        <family val="1"/>
      </rPr>
      <t>Instrumento de medição</t>
    </r>
  </si>
  <si>
    <r>
      <rPr>
        <b/>
        <sz val="10"/>
        <color rgb="FF231F20"/>
        <rFont val="Calibri"/>
        <family val="1"/>
      </rPr>
      <t>Forma de acompanhamento</t>
    </r>
  </si>
  <si>
    <r>
      <rPr>
        <sz val="10"/>
        <color rgb="FF231F20"/>
        <rFont val="Calibri"/>
        <family val="1"/>
      </rPr>
      <t>Periodicidade</t>
    </r>
  </si>
  <si>
    <r>
      <rPr>
        <b/>
        <sz val="10"/>
        <color rgb="FF231F20"/>
        <rFont val="Calibri"/>
        <family val="1"/>
      </rPr>
      <t>Mecanismo de Cálculo</t>
    </r>
  </si>
  <si>
    <r>
      <rPr>
        <b/>
        <sz val="10"/>
        <color rgb="FF231F20"/>
        <rFont val="Calibri"/>
        <family val="1"/>
      </rPr>
      <t>Início de Vigência</t>
    </r>
  </si>
  <si>
    <r>
      <rPr>
        <b/>
        <sz val="10"/>
        <color rgb="FF231F20"/>
        <rFont val="Calibri"/>
        <family val="1"/>
      </rPr>
      <t>Faixas de ajuste no pagamento</t>
    </r>
  </si>
  <si>
    <r>
      <rPr>
        <sz val="10"/>
        <color rgb="FF231F20"/>
        <rFont val="Calibri"/>
        <family val="1"/>
      </rPr>
      <t>Sanções</t>
    </r>
  </si>
  <si>
    <t>Crítica</t>
  </si>
  <si>
    <r>
      <rPr>
        <sz val="10"/>
        <color rgb="FF231F20"/>
        <rFont val="Calibri"/>
        <family val="1"/>
      </rPr>
      <t>Observações</t>
    </r>
  </si>
  <si>
    <r>
      <rPr>
        <b/>
        <sz val="10"/>
        <color rgb="FF231F20"/>
        <rFont val="Calibri"/>
        <family val="1"/>
      </rPr>
      <t>Exemplo de Indicador</t>
    </r>
  </si>
  <si>
    <r>
      <rPr>
        <b/>
        <sz val="10"/>
        <color rgb="FF231F20"/>
        <rFont val="Calibri"/>
        <family val="1"/>
      </rPr>
      <t>Nº 01 Prazo de atendimento de demandas (OS).</t>
    </r>
  </si>
  <si>
    <r>
      <rPr>
        <sz val="10"/>
        <color rgb="FF231F20"/>
        <rFont val="Calibri"/>
        <family val="1"/>
      </rPr>
      <t>Garantir um atendimento célere às demandas do órgão.</t>
    </r>
  </si>
  <si>
    <r>
      <rPr>
        <sz val="10"/>
        <color rgb="FF231F20"/>
        <rFont val="Calibri"/>
        <family val="1"/>
      </rPr>
      <t>24h</t>
    </r>
  </si>
  <si>
    <r>
      <rPr>
        <sz val="10"/>
        <color rgb="FF231F20"/>
        <rFont val="Calibri"/>
        <family val="1"/>
      </rPr>
      <t>Sistema informatizado de solicitação de serviços - Ordem de Serviço (OS) eletrônica.</t>
    </r>
  </si>
  <si>
    <r>
      <rPr>
        <sz val="10"/>
        <color rgb="FF231F20"/>
        <rFont val="Calibri"/>
        <family val="1"/>
      </rPr>
      <t>Pelo sistema.</t>
    </r>
  </si>
  <si>
    <r>
      <rPr>
        <b/>
        <sz val="10"/>
        <color rgb="FF231F20"/>
        <rFont val="Calibri"/>
        <family val="1"/>
      </rPr>
      <t>Periodicidade</t>
    </r>
  </si>
  <si>
    <r>
      <rPr>
        <sz val="10"/>
        <color rgb="FF231F20"/>
        <rFont val="Calibri"/>
        <family val="1"/>
      </rPr>
      <t>Mensal</t>
    </r>
  </si>
  <si>
    <r>
      <rPr>
        <sz val="10"/>
        <color rgb="FF231F20"/>
        <rFont val="Calibri"/>
        <family val="1"/>
      </rPr>
      <t>Cada OS será verificada e valorada individualmente. Nº de horas no atendimento/24h = X</t>
    </r>
  </si>
  <si>
    <r>
      <rPr>
        <sz val="10"/>
        <color rgb="FF231F20"/>
        <rFont val="Calibri"/>
        <family val="1"/>
      </rPr>
      <t>Data da assinatura do contrato.</t>
    </r>
  </si>
  <si>
    <r>
      <rPr>
        <sz val="10"/>
        <color rgb="FF231F20"/>
        <rFont val="Calibri"/>
        <family val="1"/>
      </rPr>
      <t xml:space="preserve">X até 1 - 100% do valor da OS De 1 a 1,5 - 90% do valor da OS
</t>
    </r>
    <r>
      <rPr>
        <sz val="10"/>
        <color rgb="FF231F20"/>
        <rFont val="Calibri"/>
        <family val="1"/>
      </rPr>
      <t>De 1,5 a 2 - 80% do valor da OS</t>
    </r>
  </si>
  <si>
    <r>
      <rPr>
        <b/>
        <sz val="10"/>
        <color rgb="FF231F20"/>
        <rFont val="Calibri"/>
        <family val="1"/>
      </rPr>
      <t>Sanções</t>
    </r>
  </si>
  <si>
    <r>
      <rPr>
        <sz val="10"/>
        <color rgb="FF231F20"/>
        <rFont val="Calibri"/>
        <family val="1"/>
      </rPr>
      <t xml:space="preserve">20% das OS acima de 2 - multa de XX
</t>
    </r>
    <r>
      <rPr>
        <sz val="10"/>
        <color rgb="FF231F20"/>
        <rFont val="Calibri"/>
        <family val="1"/>
      </rPr>
      <t>30% das OS acima de 2 - multa de XX + rescisão contratual</t>
    </r>
  </si>
  <si>
    <r>
      <rPr>
        <b/>
        <sz val="10"/>
        <color rgb="FF231F20"/>
        <rFont val="Calibri"/>
        <family val="1"/>
      </rPr>
      <t>Observações</t>
    </r>
  </si>
  <si>
    <t>1 Modelo extraído do ANEXO V-B da IN SEGES/MP Nº 05/2017</t>
  </si>
  <si>
    <t>O Instrumento de Medição de Resultado (IMR) dar-se-á da seguinte forma:</t>
  </si>
  <si>
    <t>a) Para efeito de aplicação de glosas são atribuídos graus e respectivos percentuais incidentes às infrações, os quais incidirão sobre o valor contratual mensal vigente, conforme tabela de graduação abaixo:</t>
  </si>
  <si>
    <t>CLASSIFICAÇÃO IMR</t>
  </si>
  <si>
    <t>GRAVIDADE DA OCORRÊNCIA</t>
  </si>
  <si>
    <t>PONTUAÇÃO POR OCORRÊNCIA - CONVERSÃO</t>
  </si>
  <si>
    <t>Leve</t>
  </si>
  <si>
    <t>Média</t>
  </si>
  <si>
    <t>Grave</t>
  </si>
  <si>
    <t xml:space="preserve">MÍNIMO </t>
  </si>
  <si>
    <t>MÁXIMO</t>
  </si>
  <si>
    <t>TABELA DE SUPRESSÕES DE PAGAMENTO BASEADAS EM IMR
(APLICAÇÃO DE GLOSAS NO FATURAMENTO)</t>
  </si>
  <si>
    <t>FATURAMENTO</t>
  </si>
  <si>
    <t>PONTUAÇÃO DE GRAVIDADE DE OCORRÊNCIAS - CONVERSÃO</t>
  </si>
  <si>
    <t>REFLEXOS DO TOTAL DE OCORRÊNCIAS SOBRE O FATURAMENTO</t>
  </si>
  <si>
    <t>Sem supressão</t>
  </si>
  <si>
    <t>Supressão de 1% do valor do faturamento</t>
  </si>
  <si>
    <t>Supressão de 3% do valor do faturamento</t>
  </si>
  <si>
    <t>b) A pontuação será aferida através de registros (falhas) levantados pela fiscalização do contrato e reclamações feitas pelos servidores e prestadores de serviços do órgão, após a apuração das ocorrências junto à Contratada.</t>
  </si>
  <si>
    <t>c) Apurada a desconformidade na prestação dos serviços será atribuída uma pontuação, conforme tabelas abaixos:</t>
  </si>
  <si>
    <t>INDICADOR - QUALIDADE DO SERVIÇO PRESTADO</t>
  </si>
  <si>
    <t>GRAVIDADE</t>
  </si>
  <si>
    <t>MECANISMO DE CÁLCULO</t>
  </si>
  <si>
    <t>OCORRÊNCIAS</t>
  </si>
  <si>
    <t>CONVERSÃO</t>
  </si>
  <si>
    <t>Alterado para mensal e por funcionário</t>
  </si>
  <si>
    <t>INDICADOR - SALÁRIO, VA, VT E DOCUMENTAÇÃO DIVERSA</t>
  </si>
  <si>
    <t>Atraso no crédito de salários além do 5º dia útil do mês imediatamente subsequente ao do mês de referência: (ordinários - mensal), décimo terceiro, férias, remunerações compensatórias e rescisões contratuais.</t>
  </si>
  <si>
    <t>Atraso do crédito dos benefícios de vale- alimentação além do estabelecido no contrato ou na Convenção Coletiva.</t>
  </si>
  <si>
    <t>Atraso do crédito dos benefícios de vale- transporte além do estabelecido no contrato ou na Convenção Coletiva.</t>
  </si>
  <si>
    <t>Deixar de apresentar a documentação de admissão e demissão dos funcionários contratados pela empresa, bem como quaisquer documentos e comprovantes de obrigações fiscais, trabalhistas e/ou previdenciários.</t>
  </si>
  <si>
    <t>Descumprimento das demais obrigações previstas no Termo de Referência e no contrato.</t>
  </si>
  <si>
    <t>Por ocorrência</t>
  </si>
  <si>
    <t>Descumprir o prazo mínimo para o aviso de férias, conforme previsto na CLT. Por empregado.</t>
  </si>
  <si>
    <t>QUADRO RESUMO</t>
  </si>
  <si>
    <t>Total de Ocorrências no período</t>
  </si>
  <si>
    <t>Total de Ocorrências com aplicação da conversão / peso</t>
  </si>
  <si>
    <t>PERCENTUAL APLICÁVEL AO FATURAMENTO MENSAL</t>
  </si>
  <si>
    <t>Percentual calculado de forma automática, segundo as ocorrências apontados pelo fiscal.</t>
  </si>
  <si>
    <t>VALOR DO FATURAMENTO - SEM GLOSA</t>
  </si>
  <si>
    <t>Inserir o valor encontrado na planilha de faturamento</t>
  </si>
  <si>
    <t>VALOR DO FATURAMENTO - COM APLICAÇÃO DE GLOSA</t>
  </si>
  <si>
    <t>VALOR DA NOTA FISCAL</t>
  </si>
  <si>
    <t>d) O período de avaliação das desconformidades será o mesmo da parcela/medição dos serviços prestados a serem pagos à contratada, quando será apurada a soma da pontuação decorrente das desconformidades descritas.</t>
  </si>
  <si>
    <t>e) Apuradas as desconformidades, com pontuação superior a 20 (vinte) pontos, será encaminhado à contratada relatório detalhado dos registros. A contratada terá 3 (três) dias úteis para apresentar justificativas em relação às falhas, as quais serão analisadas e respondidas pela Contratante.</t>
  </si>
  <si>
    <t>f) Durante os primeiros 60 (sessenta) dias de contrato, a título de carência, para que a contratada efetue os ajustes necessários à correta execução dos serviços, não serão aplicadas glosas no caso do relatório apontar pontuação acima de 20 (vinte) pontos. A carência a que se refere o caput não será válida em caso de renovação contratual.</t>
  </si>
  <si>
    <t>g) A utilização do IMR não se confunde com a aplicação das sanções previstas no contrato, e ambas podem, inclusive, ser aplicadas concorrentemente.</t>
  </si>
  <si>
    <t>h) Caso o valor da glosa fuja dos princípios da proporcionalidade e da razoabilidade, poderá ser revisto pela Administração.</t>
  </si>
  <si>
    <t>Fornecimento de Notebooks, Softwares e Licenças relacionados à execução das atividades chave.</t>
  </si>
  <si>
    <t>Disponibilizar aos profissionais os equipamentos bem como as licenças previstas no contrato e planilha de custos, que são essenciais à execução de atividades críticas.</t>
  </si>
  <si>
    <t>Disponibilização do Notebook em pleno funcionamento e com todas as licenças e softwares necessários ativos, para realização das atividades críticas, relacionadas aos projetos e fiscalização de obras.</t>
  </si>
  <si>
    <t>Fiscalização diária / Acompanhamento de execução das atividades.</t>
  </si>
  <si>
    <t>Acompanhamento da execução das atividades que são realizadas tendo como base a utilização do notebook fornecido bem como respectivas licenças e softwares.</t>
  </si>
  <si>
    <r>
      <rPr>
        <b/>
        <sz val="10"/>
        <color rgb="FF231F20"/>
        <rFont val="Calibri"/>
        <family val="2"/>
      </rPr>
      <t>Periodicidade</t>
    </r>
  </si>
  <si>
    <t>Mensal</t>
  </si>
  <si>
    <t>Alterado para mensal</t>
  </si>
  <si>
    <t>Será contabilizada a ocorrência mensal e por funcionário, da não disponibilidade do equipamento, inclusive nos casos de necessidade de trabalho aos sábados, domingos e feriados.</t>
  </si>
  <si>
    <t>Data de início do posto de trabalho.</t>
  </si>
  <si>
    <t>Aplicação conforme quadro Resumo IMR.</t>
  </si>
  <si>
    <r>
      <rPr>
        <b/>
        <sz val="10"/>
        <color rgb="FF231F20"/>
        <rFont val="Calibri"/>
        <family val="2"/>
      </rPr>
      <t>Sanções</t>
    </r>
  </si>
  <si>
    <r>
      <rPr>
        <b/>
        <sz val="10"/>
        <color rgb="FF231F20"/>
        <rFont val="Calibri"/>
        <family val="2"/>
      </rPr>
      <t>Observações</t>
    </r>
  </si>
  <si>
    <t>Em caso de necessidade de manutenção / perda / roubo, haverá o prazo de 2 (dois) dias úteis para disponibilização de novo equipamento em pleno funcionamento e com as licenças ativas.</t>
  </si>
  <si>
    <t>Disponibilizar aos profissionais uniformes e Equipamentos de Proteção Individuais (EPI's) que são essenciais à execução de atividades cotidianas.</t>
  </si>
  <si>
    <t>Disponibilizar no local de execução das atividades os uniformes e Equipamentos e Proteção Individual.</t>
  </si>
  <si>
    <t>Acompanhamento da execução das atividades que são realizadas tendo como base as rotinas de trabalho da equipe</t>
  </si>
  <si>
    <t xml:space="preserve">Data de início do posto de trabalho </t>
  </si>
  <si>
    <t>Em caso de necessidade de manutenção / perda / roubo, haverá o prazo de 2 (dois) dias úteis para disponibilização de novo uniforme e/ou EPI</t>
  </si>
  <si>
    <t>Fornecimento de celular e plano de internet</t>
  </si>
  <si>
    <t>Disponibilizar aos profissionais os celulares com planos ativos e serviço de internet para roteamento de acordo com o contrato e planilha de custos, que são essenciais à execução de atividades críticas.</t>
  </si>
  <si>
    <t>Qual a descrição do plano?
Qual o modelo celular?
Quantos gigas ou quantos minutos para ligação? Etc</t>
  </si>
  <si>
    <r>
      <t xml:space="preserve">Disponibilização de celulares com planos e de internet para roteamento, para realização das atividades críticas, realização de contato direto com os </t>
    </r>
    <r>
      <rPr>
        <sz val="10"/>
        <color rgb="FFFF0000"/>
        <rFont val="Times New Roman"/>
        <family val="1"/>
      </rPr>
      <t>prestadores de serviço para soluções rápidas e contato imedito</t>
    </r>
    <r>
      <rPr>
        <sz val="10"/>
        <color rgb="FF000000"/>
        <rFont val="Times New Roman"/>
        <family val="1"/>
      </rPr>
      <t xml:space="preserve"> relacionadas aos projetos e fiscalização de obras.</t>
    </r>
  </si>
  <si>
    <t>Ok de acordo</t>
  </si>
  <si>
    <t>Acompanhamento da execução das atividades que são realizadas tendo como base a utilização dos celulares e internet.</t>
  </si>
  <si>
    <t>Será contabilizada a ocorrência diária da não disponibilidade do equipamento e/ou plano de internet, inclusive nos casos de necessidade de trabalho aos sábados, domingos e feriados.</t>
  </si>
  <si>
    <t>Definir pagamento até o dia anterior da realização da viagem.</t>
  </si>
  <si>
    <t>Quando ocorrer solicitação de viagens junto à Contratada.</t>
  </si>
  <si>
    <t>Por ocorrência de solicitação de viagens.</t>
  </si>
  <si>
    <t>Será levado em consideração o prazo de no mínimo 5 dias para a comunicação prévia à Contratada e, por consequencia, o prazo para cumprimento deste indicador.</t>
  </si>
  <si>
    <t>Disponibilização de profissionais para realização de viagens</t>
  </si>
  <si>
    <t>Disponibilizar profissional àpto para realizar viagens para atendimento às solicitações da Contratante nas datas e horários determinadas.</t>
  </si>
  <si>
    <t>Qual o prazo mínimo para comunicação à Contratada?</t>
  </si>
  <si>
    <t>Disponibilizar profissional na data e horários determinados para realização das viagens solicitadas.</t>
  </si>
  <si>
    <t>Fiscalização quando ocorrer a necessidade de viagens.</t>
  </si>
  <si>
    <t>Será contabilizada a ocorrência por hora de atraso do profissional, inclusive nos casos de necessidade de trabalho aos sábados, domingos e feriados.</t>
  </si>
  <si>
    <t>Qualidade na entrega de demandas solicitadas</t>
  </si>
  <si>
    <t>Mensurar a Qualidade das entregas das atividades solicitadas.</t>
  </si>
  <si>
    <t>Realizar a entrega das atividades com a qualidade esperada.</t>
  </si>
  <si>
    <t>Realizar a análise e validação da entrega realizada pelo profissional terceirizado avaliando em Entrega Satisfatória ou Entraga não Satisfatória.</t>
  </si>
  <si>
    <t>Avaliação por demanda solicitada, realizando a avaliação da qualidade da demanda entregue.</t>
  </si>
  <si>
    <t>Por ocorrência de solicitação de demanda.</t>
  </si>
  <si>
    <t>Será contabilizada a ocorrência de entregas insatisfatórias, inclusive nos casos de necessidade de trabalho aos sábados, domingos e feriados.</t>
  </si>
  <si>
    <t>Será levado em consideração a justificativa da contratada com consequente aceite do fiscal.</t>
  </si>
  <si>
    <t>Trecho removido</t>
  </si>
  <si>
    <t>, desde que seja uma questão excepecional/extraordinária para a ocorrência da nota ruim e não cotidiana.</t>
  </si>
  <si>
    <t>Atraso na entrega de demandas solicitadas</t>
  </si>
  <si>
    <t>Mensurar o atraso das entregas das atividades solicitadas.</t>
  </si>
  <si>
    <t>Realizar a entrega das atividades dentro do prazo estimado/solicitado.</t>
  </si>
  <si>
    <t>Realizar a análise e validação da entrega realizada pelo profissional terceirizado auferindo o prazo de entrega segundo os parâmetros.</t>
  </si>
  <si>
    <t>Avaliação por demanda solicitada, realizando a avaliação do prazo de entrega.</t>
  </si>
  <si>
    <t>Será contabilizada a ocorrência de entregas com atrasos, inclusive nos casos de necessidade de trabalho aos sábados, domingos e feriados.</t>
  </si>
  <si>
    <t>Deixar de apresentar ART's de cargo e função e/ou de projetos elaborados que necessitarem de emissão da documentação para contratação</t>
  </si>
  <si>
    <t>Suspender ou interromper, salvo motivo de força maior ou caso fortuito, os serviços contratuais por dia e por unidade de atendimento</t>
  </si>
  <si>
    <t>Manutenção de legalização técnica</t>
  </si>
  <si>
    <t>Manutenção de condições de saúde, higiene e segurança do trabalho</t>
  </si>
  <si>
    <t>Controle de frequência</t>
  </si>
  <si>
    <t>Manutenção de condições de habilitação</t>
  </si>
  <si>
    <t>Será contabilizada a ocorrência diária, por funcionário, da não disponibilidade de uniforme e/ou EPI, inclusive nos casos de necessidade de trabalho aos sábados, domingos e feriados.</t>
  </si>
  <si>
    <t>Continuidade da prestação dos serviços</t>
  </si>
  <si>
    <t>Impedir suspensão ou interrupção dos serviços prestados, salvo motivos de força maior ou caso fortuito.</t>
  </si>
  <si>
    <t>Acompanhamento disponibilização dos postos de trabalho pela Contratada</t>
  </si>
  <si>
    <t>Será contabilizada a ocorrência mensal da suspensão ou interrupção dos serviços</t>
  </si>
  <si>
    <t>Após emissão da Ordem de Execução dos Serviços</t>
  </si>
  <si>
    <t>Garantir a continuidade do preenchimento de postos profissionais pela empresa contratada e a prestação dos serviços contratados</t>
  </si>
  <si>
    <t>Garantia a manutenção da regularização técnica da prestação de serviços de apoio profissional por meio da emissão de ART's de cargo e função e por projeto elaborado</t>
  </si>
  <si>
    <t>Emitir as Anotações Técnicas necessárias para a manutenção da regularidade técnica do contrato</t>
  </si>
  <si>
    <t>Fiscalização eventual</t>
  </si>
  <si>
    <t>Verificação de emissão de ART's de cargo e função e de projetos</t>
  </si>
  <si>
    <t>Por ocorrência, mediante verificação de não emissão de ART pela Contratada</t>
  </si>
  <si>
    <t>Garantia do atendimento à legislação trabalhista pela empresa contratada com relação a seus colaboradores</t>
  </si>
  <si>
    <t>Garantir o o atendimento à legislação trabalhista, previdenciária e CCT das respectivas categorias</t>
  </si>
  <si>
    <t>Avaliação de documentação mensal fornecida pela empresa</t>
  </si>
  <si>
    <t>Verificação mensal pela fiscalização contratual da documentação fornecida</t>
  </si>
  <si>
    <t>Por ocorrência e por profissional</t>
  </si>
  <si>
    <t>Garantia do registro e controle, diariamente, da assiduidade e pontualidade dos profissionais da Contratada</t>
  </si>
  <si>
    <t>Garantir o controle de ponto pela Contratada</t>
  </si>
  <si>
    <t>Avaliação de procedimento de controle de ponto</t>
  </si>
  <si>
    <t>Verificação mensal pela fiscalização contratual dos controles e documentos apresentados pela Contratada</t>
  </si>
  <si>
    <t>Garantir a manutenção das condições e habilitação pela empresa Contratada</t>
  </si>
  <si>
    <t>Garantir a manutenção das condições de habilitação</t>
  </si>
  <si>
    <t>Verificação mensal pela fiscalização da manutenção das condições de habilitação</t>
  </si>
  <si>
    <t>Verificação mensal pela fiscalização de documentação apresentada quando das medições</t>
  </si>
  <si>
    <t>Garantir que os funcionários da empresa estejam com os salários pagos em dia, de modo manter a prestação adequada dos serviços</t>
  </si>
  <si>
    <t>Garantir o pagamentos dos salários dentro do período legal</t>
  </si>
  <si>
    <t>Garantir que os funcionários da empresa estejam com os benefícios pagos em dia, de modo manter a prestação adequada dos serviços</t>
  </si>
  <si>
    <t>Garantir o pagamentos dos benefícios dentro do período legal</t>
  </si>
  <si>
    <t>Garantir o pagamentos do vale transporte dentro do período legal</t>
  </si>
  <si>
    <t>Manutenção da regularidade documental dos funcionários</t>
  </si>
  <si>
    <t>Garantir que os funcionários da Contratada estejam com toda a documentação e comprovantes de obrigações fiscais, trabalhistas e/ou previdenciários de acordo com a legislação</t>
  </si>
  <si>
    <t>Garantir a regularidade dos contratos de trabalho sob a ótica legal referente a documentação fiscal, trabalhista e/ou previdenciária</t>
  </si>
  <si>
    <t>Atendimento a prazo mínimo de aviso de férias</t>
  </si>
  <si>
    <t>Garantir o planejamento e as disponibilidade da equipe durante a prestação dos serviços</t>
  </si>
  <si>
    <t>Manter nível de funcionamento adequado para a equipe atuante, sem quebras de planejmento em decorrência de falta de mão de obra</t>
  </si>
  <si>
    <t>Substituição de profissional afastado</t>
  </si>
  <si>
    <t>Garantir a substituição de profissional afastado por período superior a 15 dias</t>
  </si>
  <si>
    <t xml:space="preserve">Não providenciar a substituição de funcionário para os casos de afastamentos superiores a 15 dias. </t>
  </si>
  <si>
    <t>Férias não é considerado afastamento.</t>
  </si>
  <si>
    <t>Cumprimento de obrigações contidas no Edital</t>
  </si>
  <si>
    <t>Verificação mensal pela fiscalização do contrato do atendimento às demais obrigações previstas no Edital</t>
  </si>
  <si>
    <t>Garantir a adequado andamento e regularidade contratual</t>
  </si>
  <si>
    <t>Garantir o atendimento a todas as obrigações previstas em Edital</t>
  </si>
  <si>
    <t xml:space="preserve">Supressão de 5% do valor do faturamento </t>
  </si>
  <si>
    <t>Tempestividade pagamento de salário</t>
  </si>
  <si>
    <t>Tempestividade no crédito de Vale Alimentação e benefícios</t>
  </si>
  <si>
    <t>Tempestividade no crédito de Vale Transporte e benefícios</t>
  </si>
  <si>
    <t>Supressão de 10% do valor do faturamento + notificação</t>
  </si>
  <si>
    <t>Atuação do Preposto</t>
  </si>
  <si>
    <t>Descrição</t>
  </si>
  <si>
    <t>Mensurar a atuação do preposto conforme obrigações contratuais.</t>
  </si>
  <si>
    <t>Realizar visita na periodicidade informada no contrato e atender às solicitações da fiscalização.</t>
  </si>
  <si>
    <t>Acompanhar o relatório de visita do preposto bem como solicitações de demandas durante o mês vigente, realizando o apontamento das ocorrências não atendidas no prazo.</t>
  </si>
  <si>
    <t>Mensal.</t>
  </si>
  <si>
    <t>Verificar as demandas não atendidas quanto à visita e demais solicitações do setor de fiscalização durante o mês.</t>
  </si>
  <si>
    <t>Por dia de atraso</t>
  </si>
  <si>
    <t>Por dia útil de atraso</t>
  </si>
  <si>
    <t>Atendimento à fiscalização contratual</t>
  </si>
  <si>
    <t>Garantir o atendimento a todas as solicitações da fiscalização contratual.</t>
  </si>
  <si>
    <t>Garantir que sejam atendidas as solicitações da fiscalização contratual.</t>
  </si>
  <si>
    <t>Verificação mensal pela fiscalização do contrato do atendimento às solicitações realizadas.</t>
  </si>
  <si>
    <t>Atendimento à legislação trabalhista, previdenciária e CCT, com relação a itens não previstos previamente no IMR</t>
  </si>
  <si>
    <t>ANEXO III - INSTRUMENTO DE MEDIÇÃO DE RESULTADO (IMR)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</si>
</sst>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231F20"/>
      <name val="Calibri"/>
      <family val="1"/>
    </font>
    <font>
      <sz val="10"/>
      <color rgb="FF231F20"/>
      <name val="Calibri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1"/>
    </font>
    <font>
      <sz val="10"/>
      <color rgb="FFFF0000"/>
      <name val="Times New Roman"/>
      <family val="1"/>
    </font>
    <font>
      <b/>
      <sz val="10"/>
      <color rgb="FF231F20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name val="Arial"/>
      <family val="2"/>
    </font>
    <font>
      <sz val="10"/>
      <color theme="0" tint="-0.249977111117893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97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justify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justify" vertical="top" wrapText="1"/>
    </xf>
    <xf numFmtId="0" fontId="7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wrapText="1"/>
    </xf>
    <xf numFmtId="0" fontId="6" fillId="0" borderId="8" xfId="0" applyFont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6" fillId="7" borderId="0" xfId="0" applyFont="1" applyFill="1" applyAlignment="1">
      <alignment horizontal="left" vertical="top"/>
    </xf>
    <xf numFmtId="0" fontId="6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8" borderId="8" xfId="0" applyFill="1" applyBorder="1" applyAlignment="1">
      <alignment horizontal="left" vertical="center" wrapText="1"/>
    </xf>
    <xf numFmtId="0" fontId="17" fillId="0" borderId="8" xfId="0" applyFont="1" applyBorder="1" applyAlignment="1">
      <alignment horizontal="justify" vertical="top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10" fontId="19" fillId="0" borderId="8" xfId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top"/>
    </xf>
    <xf numFmtId="10" fontId="19" fillId="0" borderId="8" xfId="1" applyNumberFormat="1" applyFont="1" applyBorder="1" applyAlignment="1">
      <alignment horizontal="center" vertical="top"/>
    </xf>
    <xf numFmtId="10" fontId="19" fillId="0" borderId="15" xfId="1" applyNumberFormat="1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8" fillId="5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10" fontId="18" fillId="6" borderId="8" xfId="1" applyNumberFormat="1" applyFont="1" applyFill="1" applyBorder="1" applyAlignment="1">
      <alignment horizontal="center" vertical="center"/>
    </xf>
    <xf numFmtId="44" fontId="18" fillId="6" borderId="8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justify" wrapText="1"/>
    </xf>
    <xf numFmtId="0" fontId="6" fillId="9" borderId="8" xfId="0" applyFont="1" applyFill="1" applyBorder="1" applyAlignment="1">
      <alignment horizontal="left" vertical="center" wrapText="1"/>
    </xf>
    <xf numFmtId="0" fontId="0" fillId="9" borderId="8" xfId="0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justify" vertical="top" wrapText="1"/>
    </xf>
    <xf numFmtId="0" fontId="6" fillId="9" borderId="8" xfId="0" applyFont="1" applyFill="1" applyBorder="1" applyAlignment="1">
      <alignment horizontal="justify" vertical="top" wrapText="1"/>
    </xf>
    <xf numFmtId="0" fontId="0" fillId="9" borderId="8" xfId="0" applyFill="1" applyBorder="1" applyAlignment="1">
      <alignment horizontal="justify" vertical="top" wrapText="1"/>
    </xf>
    <xf numFmtId="0" fontId="7" fillId="9" borderId="8" xfId="0" applyFont="1" applyFill="1" applyBorder="1" applyAlignment="1">
      <alignment horizontal="center" vertical="center"/>
    </xf>
    <xf numFmtId="0" fontId="0" fillId="9" borderId="0" xfId="0" applyFill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8" fillId="5" borderId="9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18" fillId="5" borderId="8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</cellXfs>
  <cellStyles count="4">
    <cellStyle name="Moeda" xfId="2" builtinId="4"/>
    <cellStyle name="Normal" xfId="0" builtinId="0"/>
    <cellStyle name="Normal 2" xfId="3" xr:uid="{00000000-0005-0000-0000-000002000000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1"/>
  </sheetPr>
  <dimension ref="A1:B29"/>
  <sheetViews>
    <sheetView topLeftCell="A13" zoomScale="130" zoomScaleNormal="130" workbookViewId="0">
      <selection activeCell="B26" sqref="B26"/>
    </sheetView>
  </sheetViews>
  <sheetFormatPr defaultRowHeight="13.2" x14ac:dyDescent="0.25"/>
  <cols>
    <col min="1" max="1" width="32.109375" customWidth="1"/>
    <col min="2" max="2" width="63.109375" customWidth="1"/>
  </cols>
  <sheetData>
    <row r="1" spans="1:2" x14ac:dyDescent="0.25">
      <c r="A1" s="67" t="s">
        <v>0</v>
      </c>
      <c r="B1" s="67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70" t="s">
        <v>2</v>
      </c>
      <c r="B3" s="71"/>
    </row>
    <row r="4" spans="1:2" ht="15" customHeight="1" x14ac:dyDescent="0.25">
      <c r="A4" s="1" t="s">
        <v>3</v>
      </c>
      <c r="B4" s="2" t="s">
        <v>4</v>
      </c>
    </row>
    <row r="5" spans="1:2" ht="15" customHeight="1" x14ac:dyDescent="0.25">
      <c r="A5" s="1" t="s">
        <v>5</v>
      </c>
      <c r="B5" s="3"/>
    </row>
    <row r="6" spans="1:2" ht="15" customHeight="1" x14ac:dyDescent="0.25">
      <c r="A6" s="1" t="s">
        <v>6</v>
      </c>
      <c r="B6" s="3"/>
    </row>
    <row r="7" spans="1:2" ht="15" customHeight="1" x14ac:dyDescent="0.25">
      <c r="A7" s="1" t="s">
        <v>7</v>
      </c>
      <c r="B7" s="3"/>
    </row>
    <row r="8" spans="1:2" ht="28.2" customHeight="1" x14ac:dyDescent="0.25">
      <c r="A8" s="1" t="s">
        <v>8</v>
      </c>
      <c r="B8" s="4"/>
    </row>
    <row r="9" spans="1:2" ht="15" customHeight="1" x14ac:dyDescent="0.25">
      <c r="A9" s="5" t="s">
        <v>9</v>
      </c>
      <c r="B9" s="3"/>
    </row>
    <row r="10" spans="1:2" ht="15" customHeight="1" x14ac:dyDescent="0.25">
      <c r="A10" s="1" t="s">
        <v>10</v>
      </c>
      <c r="B10" s="3"/>
    </row>
    <row r="11" spans="1:2" ht="15" customHeight="1" x14ac:dyDescent="0.25">
      <c r="A11" s="1" t="s">
        <v>11</v>
      </c>
      <c r="B11" s="3"/>
    </row>
    <row r="12" spans="1:2" ht="28.2" customHeight="1" x14ac:dyDescent="0.25">
      <c r="A12" s="1" t="s">
        <v>12</v>
      </c>
      <c r="B12" s="4"/>
    </row>
    <row r="13" spans="1:2" ht="15" customHeight="1" x14ac:dyDescent="0.25">
      <c r="A13" s="5" t="s">
        <v>13</v>
      </c>
      <c r="B13" s="10" t="s">
        <v>14</v>
      </c>
    </row>
    <row r="14" spans="1:2" ht="15" customHeight="1" x14ac:dyDescent="0.25">
      <c r="A14" s="5" t="s">
        <v>15</v>
      </c>
      <c r="B14" s="3"/>
    </row>
    <row r="15" spans="1:2" ht="14.25" customHeight="1" x14ac:dyDescent="0.25">
      <c r="A15" s="72"/>
      <c r="B15" s="73"/>
    </row>
    <row r="16" spans="1:2" ht="15" customHeight="1" x14ac:dyDescent="0.25">
      <c r="A16" s="65" t="s">
        <v>16</v>
      </c>
      <c r="B16" s="66"/>
    </row>
    <row r="17" spans="1:2" ht="15" customHeight="1" x14ac:dyDescent="0.25">
      <c r="A17" s="65" t="s">
        <v>17</v>
      </c>
      <c r="B17" s="66"/>
    </row>
    <row r="18" spans="1:2" ht="15" customHeight="1" x14ac:dyDescent="0.25">
      <c r="A18" s="1" t="s">
        <v>3</v>
      </c>
      <c r="B18" s="1" t="s">
        <v>4</v>
      </c>
    </row>
    <row r="19" spans="1:2" ht="15" customHeight="1" x14ac:dyDescent="0.25">
      <c r="A19" s="1" t="s">
        <v>5</v>
      </c>
      <c r="B19" s="6" t="s">
        <v>18</v>
      </c>
    </row>
    <row r="20" spans="1:2" ht="15" customHeight="1" x14ac:dyDescent="0.25">
      <c r="A20" s="1" t="s">
        <v>6</v>
      </c>
      <c r="B20" s="6" t="s">
        <v>19</v>
      </c>
    </row>
    <row r="21" spans="1:2" ht="28.2" customHeight="1" x14ac:dyDescent="0.25">
      <c r="A21" s="1" t="s">
        <v>7</v>
      </c>
      <c r="B21" s="6" t="s">
        <v>20</v>
      </c>
    </row>
    <row r="22" spans="1:2" ht="28.2" customHeight="1" x14ac:dyDescent="0.25">
      <c r="A22" s="1" t="s">
        <v>8</v>
      </c>
      <c r="B22" s="6" t="s">
        <v>21</v>
      </c>
    </row>
    <row r="23" spans="1:2" ht="15" customHeight="1" x14ac:dyDescent="0.25">
      <c r="A23" s="1" t="s">
        <v>22</v>
      </c>
      <c r="B23" s="6" t="s">
        <v>23</v>
      </c>
    </row>
    <row r="24" spans="1:2" ht="28.2" customHeight="1" x14ac:dyDescent="0.25">
      <c r="A24" s="1" t="s">
        <v>10</v>
      </c>
      <c r="B24" s="6" t="s">
        <v>24</v>
      </c>
    </row>
    <row r="25" spans="1:2" ht="15" customHeight="1" x14ac:dyDescent="0.25">
      <c r="A25" s="1" t="s">
        <v>11</v>
      </c>
      <c r="B25" s="6" t="s">
        <v>25</v>
      </c>
    </row>
    <row r="26" spans="1:2" ht="69.75" customHeight="1" x14ac:dyDescent="0.25">
      <c r="A26" s="7" t="s">
        <v>12</v>
      </c>
      <c r="B26" s="8" t="s">
        <v>26</v>
      </c>
    </row>
    <row r="27" spans="1:2" ht="55.95" customHeight="1" x14ac:dyDescent="0.25">
      <c r="A27" s="1" t="s">
        <v>27</v>
      </c>
      <c r="B27" s="8" t="s">
        <v>28</v>
      </c>
    </row>
    <row r="28" spans="1:2" ht="15" customHeight="1" x14ac:dyDescent="0.25">
      <c r="A28" s="1" t="s">
        <v>29</v>
      </c>
      <c r="B28" s="3"/>
    </row>
    <row r="29" spans="1:2" x14ac:dyDescent="0.25">
      <c r="A29" s="9" t="s">
        <v>30</v>
      </c>
    </row>
  </sheetData>
  <mergeCells count="6">
    <mergeCell ref="A17:B17"/>
    <mergeCell ref="A1:B1"/>
    <mergeCell ref="A2:B2"/>
    <mergeCell ref="A3:B3"/>
    <mergeCell ref="A15:B15"/>
    <mergeCell ref="A16:B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A1:E15"/>
  <sheetViews>
    <sheetView view="pageBreakPreview" topLeftCell="A5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5" ht="28.5" customHeight="1" x14ac:dyDescent="0.25">
      <c r="A1" s="94" t="s">
        <v>0</v>
      </c>
      <c r="B1" s="94"/>
    </row>
    <row r="2" spans="1:5" ht="15" customHeight="1" x14ac:dyDescent="0.25">
      <c r="A2" s="68" t="s">
        <v>1</v>
      </c>
      <c r="B2" s="69"/>
    </row>
    <row r="3" spans="1:5" ht="15" customHeight="1" x14ac:dyDescent="0.25">
      <c r="A3" s="95" t="s">
        <v>132</v>
      </c>
      <c r="B3" s="96"/>
    </row>
    <row r="4" spans="1:5" ht="15" customHeight="1" x14ac:dyDescent="0.25">
      <c r="A4" s="25" t="s">
        <v>3</v>
      </c>
      <c r="B4" s="26" t="s">
        <v>4</v>
      </c>
    </row>
    <row r="5" spans="1:5" ht="39.6" x14ac:dyDescent="0.25">
      <c r="A5" s="25" t="s">
        <v>5</v>
      </c>
      <c r="B5" s="27" t="s">
        <v>143</v>
      </c>
      <c r="E5" s="37" t="s">
        <v>130</v>
      </c>
    </row>
    <row r="6" spans="1:5" ht="26.4" x14ac:dyDescent="0.25">
      <c r="A6" s="25" t="s">
        <v>6</v>
      </c>
      <c r="B6" s="27" t="s">
        <v>144</v>
      </c>
    </row>
    <row r="7" spans="1:5" ht="22.5" customHeight="1" x14ac:dyDescent="0.25">
      <c r="A7" s="25" t="s">
        <v>7</v>
      </c>
      <c r="B7" s="27" t="s">
        <v>145</v>
      </c>
    </row>
    <row r="8" spans="1:5" ht="43.5" customHeight="1" x14ac:dyDescent="0.25">
      <c r="A8" s="25" t="s">
        <v>8</v>
      </c>
      <c r="B8" s="28" t="s">
        <v>146</v>
      </c>
    </row>
    <row r="9" spans="1:5" ht="15" customHeight="1" x14ac:dyDescent="0.25">
      <c r="A9" s="25" t="s">
        <v>83</v>
      </c>
      <c r="B9" s="27" t="s">
        <v>84</v>
      </c>
    </row>
    <row r="10" spans="1:5" ht="45" customHeight="1" x14ac:dyDescent="0.25">
      <c r="A10" s="25" t="s">
        <v>10</v>
      </c>
      <c r="B10" s="28" t="s">
        <v>147</v>
      </c>
    </row>
    <row r="11" spans="1:5" ht="15" customHeight="1" x14ac:dyDescent="0.25">
      <c r="A11" s="25" t="s">
        <v>11</v>
      </c>
      <c r="B11" s="27" t="s">
        <v>141</v>
      </c>
    </row>
    <row r="12" spans="1:5" ht="28.2" customHeight="1" x14ac:dyDescent="0.25">
      <c r="A12" s="25" t="s">
        <v>12</v>
      </c>
      <c r="B12" s="28" t="s">
        <v>88</v>
      </c>
    </row>
    <row r="13" spans="1:5" ht="15" customHeight="1" x14ac:dyDescent="0.25">
      <c r="A13" s="25" t="s">
        <v>89</v>
      </c>
      <c r="B13" s="27" t="str">
        <f>'Resumo IMR'!C30</f>
        <v>Grave</v>
      </c>
    </row>
    <row r="14" spans="1:5" ht="41.4" customHeight="1" x14ac:dyDescent="0.25">
      <c r="A14" s="25" t="s">
        <v>90</v>
      </c>
      <c r="B14" s="27"/>
    </row>
    <row r="15" spans="1:5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EF07-050C-48BD-B62A-AFF4BF7193B3}">
  <dimension ref="A1:C15"/>
  <sheetViews>
    <sheetView view="pageBreakPreview" zoomScale="60" zoomScaleNormal="160" workbookViewId="0">
      <selection activeCell="B16" sqref="B16"/>
    </sheetView>
  </sheetViews>
  <sheetFormatPr defaultRowHeight="13.2" x14ac:dyDescent="0.25"/>
  <cols>
    <col min="1" max="1" width="32.109375" customWidth="1"/>
    <col min="2" max="2" width="63.109375" customWidth="1"/>
    <col min="3" max="3" width="46.77734375" customWidth="1"/>
  </cols>
  <sheetData>
    <row r="1" spans="1:3" x14ac:dyDescent="0.25">
      <c r="A1" s="67" t="s">
        <v>0</v>
      </c>
      <c r="B1" s="67"/>
    </row>
    <row r="2" spans="1:3" ht="15" customHeight="1" x14ac:dyDescent="0.25">
      <c r="A2" s="68" t="s">
        <v>1</v>
      </c>
      <c r="B2" s="69"/>
    </row>
    <row r="3" spans="1:3" ht="15" customHeight="1" x14ac:dyDescent="0.25">
      <c r="A3" s="95" t="s">
        <v>185</v>
      </c>
      <c r="B3" s="96"/>
    </row>
    <row r="4" spans="1:3" ht="15" customHeight="1" x14ac:dyDescent="0.25">
      <c r="A4" s="25" t="s">
        <v>3</v>
      </c>
      <c r="B4" s="56" t="s">
        <v>186</v>
      </c>
    </row>
    <row r="5" spans="1:3" ht="13.8" x14ac:dyDescent="0.25">
      <c r="A5" s="25" t="s">
        <v>5</v>
      </c>
      <c r="B5" s="27" t="s">
        <v>187</v>
      </c>
      <c r="C5" s="11"/>
    </row>
    <row r="6" spans="1:3" ht="26.4" x14ac:dyDescent="0.25">
      <c r="A6" s="25" t="s">
        <v>6</v>
      </c>
      <c r="B6" s="27" t="s">
        <v>188</v>
      </c>
    </row>
    <row r="7" spans="1:3" ht="39.6" x14ac:dyDescent="0.25">
      <c r="A7" s="25" t="s">
        <v>7</v>
      </c>
      <c r="B7" s="27" t="s">
        <v>189</v>
      </c>
      <c r="C7" s="11"/>
    </row>
    <row r="8" spans="1:3" ht="28.2" customHeight="1" x14ac:dyDescent="0.25">
      <c r="A8" s="25" t="s">
        <v>8</v>
      </c>
      <c r="B8" s="28" t="s">
        <v>118</v>
      </c>
    </row>
    <row r="9" spans="1:3" ht="15" customHeight="1" x14ac:dyDescent="0.25">
      <c r="A9" s="25" t="s">
        <v>83</v>
      </c>
      <c r="B9" s="27" t="s">
        <v>190</v>
      </c>
    </row>
    <row r="10" spans="1:3" ht="26.4" x14ac:dyDescent="0.25">
      <c r="A10" s="25" t="s">
        <v>10</v>
      </c>
      <c r="B10" s="27" t="s">
        <v>191</v>
      </c>
    </row>
    <row r="11" spans="1:3" ht="15" customHeight="1" x14ac:dyDescent="0.25">
      <c r="A11" s="25" t="s">
        <v>11</v>
      </c>
      <c r="B11" s="27" t="s">
        <v>87</v>
      </c>
    </row>
    <row r="12" spans="1:3" ht="13.8" x14ac:dyDescent="0.25">
      <c r="A12" s="25" t="s">
        <v>12</v>
      </c>
      <c r="B12" s="28" t="s">
        <v>88</v>
      </c>
    </row>
    <row r="13" spans="1:3" ht="15" customHeight="1" x14ac:dyDescent="0.25">
      <c r="A13" s="25" t="s">
        <v>89</v>
      </c>
      <c r="B13" s="27" t="str">
        <f>'Resumo IMR'!C31</f>
        <v>Média</v>
      </c>
    </row>
    <row r="14" spans="1:3" ht="13.8" x14ac:dyDescent="0.25">
      <c r="A14" s="25" t="s">
        <v>90</v>
      </c>
      <c r="B14" s="57"/>
    </row>
    <row r="15" spans="1:3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A1:B15"/>
  <sheetViews>
    <sheetView view="pageBreakPreview" zoomScale="60" zoomScaleNormal="130" workbookViewId="0">
      <selection activeCell="E7" sqref="E7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181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26.4" x14ac:dyDescent="0.25">
      <c r="A5" s="25" t="s">
        <v>5</v>
      </c>
      <c r="B5" s="27" t="s">
        <v>161</v>
      </c>
    </row>
    <row r="6" spans="1:2" ht="13.8" x14ac:dyDescent="0.25">
      <c r="A6" s="25" t="s">
        <v>6</v>
      </c>
      <c r="B6" s="27" t="s">
        <v>162</v>
      </c>
    </row>
    <row r="7" spans="1:2" ht="42.75" customHeight="1" x14ac:dyDescent="0.25">
      <c r="A7" s="25" t="s">
        <v>7</v>
      </c>
      <c r="B7" s="16" t="s">
        <v>57</v>
      </c>
    </row>
    <row r="8" spans="1:2" ht="43.5" customHeight="1" x14ac:dyDescent="0.25">
      <c r="A8" s="25" t="s">
        <v>8</v>
      </c>
      <c r="B8" s="28" t="s">
        <v>151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192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IMR'!C34</f>
        <v>Crítica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6"/>
  <dimension ref="A1:B15"/>
  <sheetViews>
    <sheetView view="pageBreakPreview" zoomScale="60" zoomScaleNormal="130" workbookViewId="0">
      <selection activeCell="C10" sqref="C10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182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26.4" x14ac:dyDescent="0.25">
      <c r="A5" s="25" t="s">
        <v>5</v>
      </c>
      <c r="B5" s="27" t="s">
        <v>163</v>
      </c>
    </row>
    <row r="6" spans="1:2" ht="16.5" customHeight="1" x14ac:dyDescent="0.25">
      <c r="A6" s="25" t="s">
        <v>6</v>
      </c>
      <c r="B6" s="27" t="s">
        <v>164</v>
      </c>
    </row>
    <row r="7" spans="1:2" ht="42.75" customHeight="1" x14ac:dyDescent="0.25">
      <c r="A7" s="25" t="s">
        <v>7</v>
      </c>
      <c r="B7" s="16" t="s">
        <v>58</v>
      </c>
    </row>
    <row r="8" spans="1:2" ht="43.5" customHeight="1" x14ac:dyDescent="0.25">
      <c r="A8" s="25" t="s">
        <v>8</v>
      </c>
      <c r="B8" s="28" t="s">
        <v>151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192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IMR'!C35</f>
        <v>Grave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7"/>
  <dimension ref="A1:B15"/>
  <sheetViews>
    <sheetView view="pageBreakPreview" topLeftCell="A8" zoomScale="60" zoomScaleNormal="130" workbookViewId="0">
      <selection activeCell="B10" sqref="B10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183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26.4" x14ac:dyDescent="0.25">
      <c r="A5" s="25" t="s">
        <v>5</v>
      </c>
      <c r="B5" s="27" t="s">
        <v>163</v>
      </c>
    </row>
    <row r="6" spans="1:2" ht="16.5" customHeight="1" x14ac:dyDescent="0.25">
      <c r="A6" s="25" t="s">
        <v>6</v>
      </c>
      <c r="B6" s="27" t="s">
        <v>165</v>
      </c>
    </row>
    <row r="7" spans="1:2" ht="42.75" customHeight="1" x14ac:dyDescent="0.25">
      <c r="A7" s="25" t="s">
        <v>7</v>
      </c>
      <c r="B7" s="16" t="s">
        <v>59</v>
      </c>
    </row>
    <row r="8" spans="1:2" ht="43.5" customHeight="1" x14ac:dyDescent="0.25">
      <c r="A8" s="25" t="s">
        <v>8</v>
      </c>
      <c r="B8" s="28" t="s">
        <v>151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193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IMR'!C36</f>
        <v>Grave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8"/>
  <dimension ref="A1:B15"/>
  <sheetViews>
    <sheetView view="pageBreakPreview" topLeftCell="A7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166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39.6" x14ac:dyDescent="0.25">
      <c r="A5" s="25" t="s">
        <v>5</v>
      </c>
      <c r="B5" s="27" t="s">
        <v>167</v>
      </c>
    </row>
    <row r="6" spans="1:2" ht="36.75" customHeight="1" x14ac:dyDescent="0.25">
      <c r="A6" s="25" t="s">
        <v>6</v>
      </c>
      <c r="B6" s="27" t="s">
        <v>168</v>
      </c>
    </row>
    <row r="7" spans="1:2" ht="54" customHeight="1" x14ac:dyDescent="0.25">
      <c r="A7" s="25" t="s">
        <v>7</v>
      </c>
      <c r="B7" s="16" t="s">
        <v>60</v>
      </c>
    </row>
    <row r="8" spans="1:2" ht="43.5" customHeight="1" x14ac:dyDescent="0.25">
      <c r="A8" s="25" t="s">
        <v>8</v>
      </c>
      <c r="B8" s="28" t="s">
        <v>151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152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IMR'!C37</f>
        <v>Grave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9"/>
  <dimension ref="A1:E15"/>
  <sheetViews>
    <sheetView view="pageBreakPreview" topLeftCell="A5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5" ht="28.5" customHeight="1" x14ac:dyDescent="0.25">
      <c r="A1" s="94" t="s">
        <v>0</v>
      </c>
      <c r="B1" s="94"/>
    </row>
    <row r="2" spans="1:5" ht="15" customHeight="1" x14ac:dyDescent="0.25">
      <c r="A2" s="68" t="s">
        <v>1</v>
      </c>
      <c r="B2" s="69"/>
    </row>
    <row r="3" spans="1:5" ht="15" customHeight="1" x14ac:dyDescent="0.25">
      <c r="A3" s="95" t="s">
        <v>169</v>
      </c>
      <c r="B3" s="96"/>
    </row>
    <row r="4" spans="1:5" ht="15" customHeight="1" x14ac:dyDescent="0.25">
      <c r="A4" s="25" t="s">
        <v>3</v>
      </c>
      <c r="B4" s="26" t="s">
        <v>4</v>
      </c>
    </row>
    <row r="5" spans="1:5" ht="26.4" x14ac:dyDescent="0.25">
      <c r="A5" s="25" t="s">
        <v>5</v>
      </c>
      <c r="B5" s="27" t="s">
        <v>170</v>
      </c>
    </row>
    <row r="6" spans="1:5" ht="36.75" customHeight="1" x14ac:dyDescent="0.25">
      <c r="A6" s="25" t="s">
        <v>6</v>
      </c>
      <c r="B6" s="27" t="s">
        <v>171</v>
      </c>
    </row>
    <row r="7" spans="1:5" ht="54" customHeight="1" x14ac:dyDescent="0.25">
      <c r="A7" s="25" t="s">
        <v>7</v>
      </c>
      <c r="B7" s="24" t="s">
        <v>63</v>
      </c>
      <c r="E7" s="24"/>
    </row>
    <row r="8" spans="1:5" ht="43.5" customHeight="1" x14ac:dyDescent="0.25">
      <c r="A8" s="25" t="s">
        <v>8</v>
      </c>
      <c r="B8" s="28" t="s">
        <v>151</v>
      </c>
    </row>
    <row r="9" spans="1:5" ht="15" customHeight="1" x14ac:dyDescent="0.25">
      <c r="A9" s="25" t="s">
        <v>83</v>
      </c>
      <c r="B9" s="27" t="s">
        <v>84</v>
      </c>
    </row>
    <row r="10" spans="1:5" ht="45" customHeight="1" x14ac:dyDescent="0.25">
      <c r="A10" s="25" t="s">
        <v>10</v>
      </c>
      <c r="B10" s="28" t="s">
        <v>152</v>
      </c>
    </row>
    <row r="11" spans="1:5" ht="15" customHeight="1" x14ac:dyDescent="0.25">
      <c r="A11" s="25" t="s">
        <v>11</v>
      </c>
      <c r="B11" s="27" t="s">
        <v>141</v>
      </c>
    </row>
    <row r="12" spans="1:5" ht="28.2" customHeight="1" x14ac:dyDescent="0.25">
      <c r="A12" s="25" t="s">
        <v>12</v>
      </c>
      <c r="B12" s="28" t="s">
        <v>88</v>
      </c>
    </row>
    <row r="13" spans="1:5" ht="15" customHeight="1" x14ac:dyDescent="0.25">
      <c r="A13" s="25" t="s">
        <v>89</v>
      </c>
      <c r="B13" s="27" t="str">
        <f>'Resumo IMR'!C38</f>
        <v>Leve</v>
      </c>
    </row>
    <row r="14" spans="1:5" ht="41.4" customHeight="1" x14ac:dyDescent="0.25">
      <c r="A14" s="25" t="s">
        <v>90</v>
      </c>
      <c r="B14" s="27"/>
    </row>
    <row r="15" spans="1:5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20"/>
  <dimension ref="A1:B15"/>
  <sheetViews>
    <sheetView view="pageBreakPreview" topLeftCell="A6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172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13.8" x14ac:dyDescent="0.25">
      <c r="A5" s="25" t="s">
        <v>5</v>
      </c>
      <c r="B5" s="27" t="s">
        <v>173</v>
      </c>
    </row>
    <row r="6" spans="1:2" ht="36.75" customHeight="1" x14ac:dyDescent="0.25">
      <c r="A6" s="25" t="s">
        <v>6</v>
      </c>
      <c r="B6" s="27" t="s">
        <v>171</v>
      </c>
    </row>
    <row r="7" spans="1:2" ht="54" customHeight="1" x14ac:dyDescent="0.25">
      <c r="A7" s="25" t="s">
        <v>7</v>
      </c>
      <c r="B7" s="24" t="s">
        <v>174</v>
      </c>
    </row>
    <row r="8" spans="1:2" ht="43.5" customHeight="1" x14ac:dyDescent="0.25">
      <c r="A8" s="25" t="s">
        <v>8</v>
      </c>
      <c r="B8" s="28" t="s">
        <v>151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152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IMR'!C39</f>
        <v>Grave</v>
      </c>
    </row>
    <row r="14" spans="1:2" ht="41.4" customHeight="1" x14ac:dyDescent="0.25">
      <c r="A14" s="25" t="s">
        <v>90</v>
      </c>
      <c r="B14" s="27" t="s">
        <v>175</v>
      </c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3"/>
  <dimension ref="A1:B15"/>
  <sheetViews>
    <sheetView view="pageBreakPreview" zoomScale="60" zoomScaleNormal="130" workbookViewId="0">
      <selection activeCell="A3" sqref="A3:B3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28.5" customHeight="1" x14ac:dyDescent="0.25">
      <c r="A3" s="95" t="s">
        <v>198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26.4" x14ac:dyDescent="0.25">
      <c r="A5" s="25" t="s">
        <v>5</v>
      </c>
      <c r="B5" s="27" t="s">
        <v>148</v>
      </c>
    </row>
    <row r="6" spans="1:2" ht="26.4" x14ac:dyDescent="0.25">
      <c r="A6" s="25" t="s">
        <v>6</v>
      </c>
      <c r="B6" s="27" t="s">
        <v>149</v>
      </c>
    </row>
    <row r="7" spans="1:2" ht="22.5" customHeight="1" x14ac:dyDescent="0.25">
      <c r="A7" s="25" t="s">
        <v>7</v>
      </c>
      <c r="B7" s="27" t="s">
        <v>150</v>
      </c>
    </row>
    <row r="8" spans="1:2" ht="43.5" customHeight="1" x14ac:dyDescent="0.25">
      <c r="A8" s="25" t="s">
        <v>8</v>
      </c>
      <c r="B8" s="28" t="s">
        <v>151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152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IMR'!C40</f>
        <v>Leve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4"/>
  <dimension ref="A1:B15"/>
  <sheetViews>
    <sheetView view="pageBreakPreview" topLeftCell="A3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134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26.4" x14ac:dyDescent="0.25">
      <c r="A5" s="25" t="s">
        <v>5</v>
      </c>
      <c r="B5" s="27" t="s">
        <v>153</v>
      </c>
    </row>
    <row r="6" spans="1:2" ht="13.8" x14ac:dyDescent="0.25">
      <c r="A6" s="25" t="s">
        <v>6</v>
      </c>
      <c r="B6" s="27" t="s">
        <v>154</v>
      </c>
    </row>
    <row r="7" spans="1:2" ht="22.5" customHeight="1" x14ac:dyDescent="0.25">
      <c r="A7" s="25" t="s">
        <v>7</v>
      </c>
      <c r="B7" s="27" t="s">
        <v>155</v>
      </c>
    </row>
    <row r="8" spans="1:2" ht="43.5" customHeight="1" x14ac:dyDescent="0.25">
      <c r="A8" s="25" t="s">
        <v>8</v>
      </c>
      <c r="B8" s="28" t="s">
        <v>156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62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IMR'!C41</f>
        <v>Crítica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FFC000"/>
  </sheetPr>
  <dimension ref="A1:J57"/>
  <sheetViews>
    <sheetView showGridLines="0" tabSelected="1" view="pageBreakPreview" zoomScale="115" zoomScaleNormal="90" zoomScaleSheetLayoutView="115" workbookViewId="0">
      <selection activeCell="L49" sqref="L49"/>
    </sheetView>
  </sheetViews>
  <sheetFormatPr defaultRowHeight="13.2" x14ac:dyDescent="0.25"/>
  <cols>
    <col min="1" max="1" width="4.109375" customWidth="1"/>
    <col min="2" max="2" width="57.44140625" customWidth="1"/>
    <col min="3" max="3" width="20.6640625" customWidth="1"/>
    <col min="4" max="4" width="48.44140625" customWidth="1"/>
    <col min="5" max="6" width="23.77734375" customWidth="1"/>
    <col min="7" max="8" width="8.77734375" customWidth="1"/>
    <col min="9" max="9" width="37.6640625" customWidth="1"/>
  </cols>
  <sheetData>
    <row r="1" spans="1:8" ht="15.6" x14ac:dyDescent="0.25">
      <c r="A1" s="78" t="s">
        <v>199</v>
      </c>
      <c r="B1" s="78"/>
      <c r="C1" s="78"/>
      <c r="D1" s="78"/>
      <c r="E1" s="78"/>
      <c r="F1" s="78"/>
    </row>
    <row r="2" spans="1:8" x14ac:dyDescent="0.25">
      <c r="A2" s="9" t="s">
        <v>31</v>
      </c>
    </row>
    <row r="3" spans="1:8" x14ac:dyDescent="0.25">
      <c r="A3" t="s">
        <v>32</v>
      </c>
    </row>
    <row r="4" spans="1:8" ht="13.8" thickBot="1" x14ac:dyDescent="0.3"/>
    <row r="5" spans="1:8" ht="27.6" x14ac:dyDescent="0.25">
      <c r="B5" s="74" t="s">
        <v>33</v>
      </c>
      <c r="C5" s="39" t="s">
        <v>34</v>
      </c>
      <c r="D5" s="40" t="s">
        <v>35</v>
      </c>
      <c r="E5" s="41"/>
      <c r="F5" s="41"/>
    </row>
    <row r="6" spans="1:8" ht="13.8" x14ac:dyDescent="0.25">
      <c r="B6" s="75"/>
      <c r="C6" s="42" t="s">
        <v>36</v>
      </c>
      <c r="D6" s="43">
        <v>1</v>
      </c>
      <c r="E6" s="41"/>
      <c r="F6" s="41"/>
    </row>
    <row r="7" spans="1:8" ht="13.8" x14ac:dyDescent="0.25">
      <c r="B7" s="75"/>
      <c r="C7" s="42" t="s">
        <v>37</v>
      </c>
      <c r="D7" s="43">
        <v>2</v>
      </c>
      <c r="E7" s="41"/>
      <c r="F7" s="41"/>
    </row>
    <row r="8" spans="1:8" ht="13.8" x14ac:dyDescent="0.25">
      <c r="B8" s="75"/>
      <c r="C8" s="42" t="s">
        <v>38</v>
      </c>
      <c r="D8" s="43">
        <v>4</v>
      </c>
      <c r="E8" s="41"/>
      <c r="F8" s="41"/>
    </row>
    <row r="9" spans="1:8" ht="14.4" thickBot="1" x14ac:dyDescent="0.3">
      <c r="B9" s="76"/>
      <c r="C9" s="44" t="s">
        <v>14</v>
      </c>
      <c r="D9" s="45">
        <v>8</v>
      </c>
      <c r="E9" s="41"/>
      <c r="F9" s="41"/>
    </row>
    <row r="10" spans="1:8" ht="14.4" thickBot="1" x14ac:dyDescent="0.3">
      <c r="B10" s="41"/>
      <c r="C10" s="41"/>
      <c r="D10" s="41"/>
      <c r="E10" s="41"/>
      <c r="F10" s="41"/>
      <c r="G10" s="23" t="s">
        <v>39</v>
      </c>
      <c r="H10" s="23" t="s">
        <v>40</v>
      </c>
    </row>
    <row r="11" spans="1:8" ht="27.6" x14ac:dyDescent="0.25">
      <c r="B11" s="90" t="s">
        <v>41</v>
      </c>
      <c r="C11" s="46" t="s">
        <v>42</v>
      </c>
      <c r="D11" s="39" t="s">
        <v>43</v>
      </c>
      <c r="E11" s="86" t="s">
        <v>44</v>
      </c>
      <c r="F11" s="87"/>
      <c r="G11" s="22"/>
      <c r="H11" s="22"/>
    </row>
    <row r="12" spans="1:8" ht="13.8" x14ac:dyDescent="0.25">
      <c r="B12" s="75"/>
      <c r="C12" s="47">
        <v>1</v>
      </c>
      <c r="D12" s="48" t="str">
        <f>CONCATENATE("Total de ocorrências entre - ",G12," e ",H12)</f>
        <v>Total de ocorrências entre - 0 e 10</v>
      </c>
      <c r="E12" s="80" t="s">
        <v>45</v>
      </c>
      <c r="F12" s="81"/>
      <c r="G12" s="23">
        <v>0</v>
      </c>
      <c r="H12" s="23">
        <v>10</v>
      </c>
    </row>
    <row r="13" spans="1:8" ht="15.75" customHeight="1" x14ac:dyDescent="0.25">
      <c r="B13" s="75"/>
      <c r="C13" s="47">
        <v>1</v>
      </c>
      <c r="D13" s="48" t="str">
        <f t="shared" ref="D13:D16" si="0">CONCATENATE("Total de ocorrências entre - ",G13," e ",H13)</f>
        <v>Total de ocorrências entre - 11 e 20</v>
      </c>
      <c r="E13" s="82" t="s">
        <v>45</v>
      </c>
      <c r="F13" s="83"/>
      <c r="G13" s="23">
        <v>11</v>
      </c>
      <c r="H13" s="23">
        <v>20</v>
      </c>
    </row>
    <row r="14" spans="1:8" ht="13.8" x14ac:dyDescent="0.25">
      <c r="B14" s="75"/>
      <c r="C14" s="49">
        <v>0.99</v>
      </c>
      <c r="D14" s="48" t="str">
        <f t="shared" si="0"/>
        <v>Total de ocorrências entre - 21 e 40</v>
      </c>
      <c r="E14" s="82" t="s">
        <v>46</v>
      </c>
      <c r="F14" s="83"/>
      <c r="G14" s="23">
        <v>21</v>
      </c>
      <c r="H14" s="23">
        <v>40</v>
      </c>
    </row>
    <row r="15" spans="1:8" ht="13.8" x14ac:dyDescent="0.25">
      <c r="B15" s="75"/>
      <c r="C15" s="49">
        <v>0.97</v>
      </c>
      <c r="D15" s="48" t="str">
        <f t="shared" si="0"/>
        <v>Total de ocorrências entre - 41 e 55</v>
      </c>
      <c r="E15" s="82" t="s">
        <v>47</v>
      </c>
      <c r="F15" s="83"/>
      <c r="G15" s="23">
        <v>41</v>
      </c>
      <c r="H15" s="23">
        <v>55</v>
      </c>
    </row>
    <row r="16" spans="1:8" ht="13.8" x14ac:dyDescent="0.25">
      <c r="B16" s="75"/>
      <c r="C16" s="49">
        <v>0.95</v>
      </c>
      <c r="D16" s="48" t="str">
        <f t="shared" si="0"/>
        <v>Total de ocorrências entre - 56 e 74</v>
      </c>
      <c r="E16" s="84" t="s">
        <v>180</v>
      </c>
      <c r="F16" s="85"/>
      <c r="G16" s="23">
        <v>56</v>
      </c>
      <c r="H16" s="23">
        <v>74</v>
      </c>
    </row>
    <row r="17" spans="1:8" ht="14.4" thickBot="1" x14ac:dyDescent="0.3">
      <c r="B17" s="76"/>
      <c r="C17" s="50">
        <v>0.9</v>
      </c>
      <c r="D17" s="51" t="str">
        <f>CONCATENATE("Igual ou maior que ",G17,)</f>
        <v>Igual ou maior que 75</v>
      </c>
      <c r="E17" s="88" t="s">
        <v>184</v>
      </c>
      <c r="F17" s="89"/>
      <c r="G17" s="23">
        <v>75</v>
      </c>
      <c r="H17" s="23"/>
    </row>
    <row r="18" spans="1:8" x14ac:dyDescent="0.25">
      <c r="C18" s="9"/>
    </row>
    <row r="19" spans="1:8" x14ac:dyDescent="0.25">
      <c r="A19" t="s">
        <v>48</v>
      </c>
      <c r="C19" s="9"/>
    </row>
    <row r="20" spans="1:8" x14ac:dyDescent="0.25">
      <c r="A20" s="9" t="s">
        <v>49</v>
      </c>
      <c r="C20" s="9"/>
    </row>
    <row r="21" spans="1:8" x14ac:dyDescent="0.25">
      <c r="C21" s="9"/>
    </row>
    <row r="22" spans="1:8" ht="42.75" customHeight="1" x14ac:dyDescent="0.25">
      <c r="A22" s="92" t="s">
        <v>50</v>
      </c>
      <c r="B22" s="93"/>
      <c r="C22" s="52" t="s">
        <v>51</v>
      </c>
      <c r="D22" s="53" t="s">
        <v>52</v>
      </c>
      <c r="E22" s="53" t="s">
        <v>53</v>
      </c>
      <c r="F22" s="53" t="s">
        <v>54</v>
      </c>
    </row>
    <row r="23" spans="1:8" ht="39.6" x14ac:dyDescent="0.25">
      <c r="A23" s="19">
        <v>1</v>
      </c>
      <c r="B23" s="14" t="str">
        <f>'1'!$A$3</f>
        <v>Fornecimento de Notebooks, Softwares e Licenças relacionados à execução das atividades chave.</v>
      </c>
      <c r="C23" s="15" t="s">
        <v>14</v>
      </c>
      <c r="D23" s="18" t="str">
        <f>'1'!$B$10</f>
        <v>Será contabilizada a ocorrência mensal e por funcionário, da não disponibilidade do equipamento, inclusive nos casos de necessidade de trabalho aos sábados, domingos e feriados.</v>
      </c>
      <c r="E23" s="17">
        <v>0</v>
      </c>
      <c r="F23" s="13">
        <f>IFERROR(VLOOKUP(C23,$C$6:$D$9,2,FALSE)*E23,0)</f>
        <v>0</v>
      </c>
      <c r="H23" s="9"/>
    </row>
    <row r="24" spans="1:8" ht="52.8" x14ac:dyDescent="0.25">
      <c r="A24" s="19">
        <v>2</v>
      </c>
      <c r="B24" s="33" t="str">
        <f>'2'!$A$3</f>
        <v>Manutenção de condições de saúde, higiene e segurança do trabalho</v>
      </c>
      <c r="C24" s="34" t="s">
        <v>37</v>
      </c>
      <c r="D24" s="32" t="str">
        <f>'2'!$B$10</f>
        <v>Será contabilizada a ocorrência diária, por funcionário, da não disponibilidade de uniforme e/ou EPI, inclusive nos casos de necessidade de trabalho aos sábados, domingos e feriados.</v>
      </c>
      <c r="E24" s="35">
        <v>0</v>
      </c>
      <c r="F24" s="36">
        <f t="shared" ref="F24:F39" si="1">IFERROR(VLOOKUP(C24,$C$6:$D$9,2,FALSE)*E24,0)</f>
        <v>0</v>
      </c>
      <c r="H24" s="9"/>
    </row>
    <row r="25" spans="1:8" ht="39.6" x14ac:dyDescent="0.25">
      <c r="A25" s="19">
        <v>3</v>
      </c>
      <c r="B25" s="14" t="str">
        <f>'3'!$A$3</f>
        <v>Fornecimento de celular e plano de internet</v>
      </c>
      <c r="C25" s="59" t="s">
        <v>37</v>
      </c>
      <c r="D25" s="18" t="str">
        <f>'3'!$B$10</f>
        <v>Será contabilizada a ocorrência diária da não disponibilidade do equipamento e/ou plano de internet, inclusive nos casos de necessidade de trabalho aos sábados, domingos e feriados.</v>
      </c>
      <c r="E25" s="17">
        <v>0</v>
      </c>
      <c r="F25" s="13">
        <f t="shared" si="1"/>
        <v>0</v>
      </c>
    </row>
    <row r="26" spans="1:8" ht="39.6" x14ac:dyDescent="0.25">
      <c r="A26" s="19">
        <v>4</v>
      </c>
      <c r="B26" s="14" t="str">
        <f>'4'!$A$3</f>
        <v>Disponibilização de profissionais para realização de viagens</v>
      </c>
      <c r="C26" s="15" t="s">
        <v>36</v>
      </c>
      <c r="D26" s="18" t="str">
        <f>'4'!$B$10</f>
        <v>Será contabilizada a ocorrência por hora de atraso do profissional, inclusive nos casos de necessidade de trabalho aos sábados, domingos e feriados.</v>
      </c>
      <c r="E26" s="17">
        <v>0</v>
      </c>
      <c r="F26" s="13">
        <f t="shared" si="1"/>
        <v>0</v>
      </c>
    </row>
    <row r="27" spans="1:8" ht="39.6" x14ac:dyDescent="0.25">
      <c r="A27" s="19">
        <v>5</v>
      </c>
      <c r="B27" s="14" t="str">
        <f>'5'!$A$3</f>
        <v>Qualidade na entrega de demandas solicitadas</v>
      </c>
      <c r="C27" s="15" t="s">
        <v>37</v>
      </c>
      <c r="D27" s="18" t="str">
        <f>'5'!$B$10</f>
        <v>Será contabilizada a ocorrência de entregas insatisfatórias, inclusive nos casos de necessidade de trabalho aos sábados, domingos e feriados.</v>
      </c>
      <c r="E27" s="17">
        <v>0</v>
      </c>
      <c r="F27" s="13">
        <f t="shared" si="1"/>
        <v>0</v>
      </c>
    </row>
    <row r="28" spans="1:8" ht="39.6" x14ac:dyDescent="0.25">
      <c r="A28" s="19">
        <v>6</v>
      </c>
      <c r="B28" s="14" t="str">
        <f>'6'!$A$3</f>
        <v>Atraso na entrega de demandas solicitadas</v>
      </c>
      <c r="C28" s="15" t="s">
        <v>36</v>
      </c>
      <c r="D28" s="18" t="str">
        <f>'6'!$B$10</f>
        <v>Será contabilizada a ocorrência de entregas com atrasos, inclusive nos casos de necessidade de trabalho aos sábados, domingos e feriados.</v>
      </c>
      <c r="E28" s="17">
        <v>0</v>
      </c>
      <c r="F28" s="13">
        <f t="shared" si="1"/>
        <v>0</v>
      </c>
    </row>
    <row r="29" spans="1:8" ht="38.25" customHeight="1" x14ac:dyDescent="0.25">
      <c r="A29" s="19">
        <v>7</v>
      </c>
      <c r="B29" s="9" t="str">
        <f>'7'!A3</f>
        <v>Continuidade da prestação dos serviços</v>
      </c>
      <c r="C29" s="15" t="s">
        <v>14</v>
      </c>
      <c r="D29" s="18" t="str">
        <f>'7'!B10</f>
        <v>Será contabilizada a ocorrência mensal da suspensão ou interrupção dos serviços</v>
      </c>
      <c r="E29" s="17">
        <v>0</v>
      </c>
      <c r="F29" s="13">
        <f t="shared" ref="F29" si="2">IFERROR(VLOOKUP(C29,$C$6:$D$9,2,FALSE)*E29,0)</f>
        <v>0</v>
      </c>
    </row>
    <row r="30" spans="1:8" ht="26.4" x14ac:dyDescent="0.25">
      <c r="A30" s="19">
        <v>8</v>
      </c>
      <c r="B30" s="33" t="str">
        <f>'8'!A3</f>
        <v>Manutenção de legalização técnica</v>
      </c>
      <c r="C30" s="15" t="s">
        <v>38</v>
      </c>
      <c r="D30" s="38" t="str">
        <f>'8'!B10</f>
        <v>Por ocorrência, mediante verificação de não emissão de ART pela Contratada</v>
      </c>
      <c r="E30" s="17">
        <v>0</v>
      </c>
      <c r="F30" s="13">
        <f t="shared" ref="F30" si="3">IFERROR(VLOOKUP(C30,$C$6:$D$9,2,FALSE)*E30,0)</f>
        <v>0</v>
      </c>
    </row>
    <row r="31" spans="1:8" ht="26.4" x14ac:dyDescent="0.25">
      <c r="A31" s="19">
        <v>9</v>
      </c>
      <c r="B31" s="58" t="str">
        <f>'9'!A3</f>
        <v>Atuação do Preposto</v>
      </c>
      <c r="C31" s="59" t="s">
        <v>37</v>
      </c>
      <c r="D31" s="60" t="str">
        <f>'9'!B10</f>
        <v>Verificar as demandas não atendidas quanto à visita e demais solicitações do setor de fiscalização durante o mês.</v>
      </c>
      <c r="E31" s="17">
        <v>0</v>
      </c>
      <c r="F31" s="13">
        <f t="shared" ref="F31" si="4">IFERROR(VLOOKUP(C31,$C$6:$D$9,2,FALSE)*E31,0)</f>
        <v>0</v>
      </c>
    </row>
    <row r="33" spans="1:10" ht="50.25" customHeight="1" x14ac:dyDescent="0.25">
      <c r="A33" s="91" t="s">
        <v>56</v>
      </c>
      <c r="B33" s="91"/>
      <c r="C33" s="52" t="s">
        <v>51</v>
      </c>
      <c r="D33" s="53" t="s">
        <v>52</v>
      </c>
      <c r="E33" s="53" t="s">
        <v>53</v>
      </c>
      <c r="F33" s="53" t="s">
        <v>54</v>
      </c>
    </row>
    <row r="34" spans="1:10" x14ac:dyDescent="0.25">
      <c r="A34" s="19">
        <v>10</v>
      </c>
      <c r="B34" s="16" t="str">
        <f>'10'!A3</f>
        <v>Tempestividade pagamento de salário</v>
      </c>
      <c r="C34" s="59" t="s">
        <v>14</v>
      </c>
      <c r="D34" s="61" t="str">
        <f>'10'!B10</f>
        <v>Por dia de atraso</v>
      </c>
      <c r="E34" s="17">
        <v>0</v>
      </c>
      <c r="F34" s="13">
        <f t="shared" si="1"/>
        <v>0</v>
      </c>
    </row>
    <row r="35" spans="1:10" x14ac:dyDescent="0.25">
      <c r="A35" s="19">
        <v>11</v>
      </c>
      <c r="B35" s="16" t="str">
        <f>'11'!A3</f>
        <v>Tempestividade no crédito de Vale Alimentação e benefícios</v>
      </c>
      <c r="C35" s="59" t="s">
        <v>38</v>
      </c>
      <c r="D35" s="61" t="str">
        <f>'11'!B10</f>
        <v>Por dia de atraso</v>
      </c>
      <c r="E35" s="17">
        <v>0</v>
      </c>
      <c r="F35" s="13">
        <f t="shared" si="1"/>
        <v>0</v>
      </c>
    </row>
    <row r="36" spans="1:10" x14ac:dyDescent="0.25">
      <c r="A36" s="19">
        <v>12</v>
      </c>
      <c r="B36" s="16" t="str">
        <f>'12'!A3</f>
        <v>Tempestividade no crédito de Vale Transporte e benefícios</v>
      </c>
      <c r="C36" s="59" t="s">
        <v>38</v>
      </c>
      <c r="D36" s="61" t="str">
        <f>'12'!B10</f>
        <v>Por dia útil de atraso</v>
      </c>
      <c r="E36" s="17">
        <v>0</v>
      </c>
      <c r="F36" s="13">
        <f t="shared" si="1"/>
        <v>0</v>
      </c>
    </row>
    <row r="37" spans="1:10" x14ac:dyDescent="0.25">
      <c r="A37" s="19">
        <v>13</v>
      </c>
      <c r="B37" s="16" t="str">
        <f>'13'!A3</f>
        <v>Manutenção da regularidade documental dos funcionários</v>
      </c>
      <c r="C37" s="59" t="s">
        <v>38</v>
      </c>
      <c r="D37" s="62" t="str">
        <f>'13'!B10</f>
        <v>Por ocorrência e por profissional</v>
      </c>
      <c r="E37" s="17">
        <v>0</v>
      </c>
      <c r="F37" s="13">
        <f t="shared" si="1"/>
        <v>0</v>
      </c>
    </row>
    <row r="38" spans="1:10" x14ac:dyDescent="0.25">
      <c r="A38" s="19">
        <v>14</v>
      </c>
      <c r="B38" s="24" t="str">
        <f>'14'!A3</f>
        <v>Atendimento a prazo mínimo de aviso de férias</v>
      </c>
      <c r="C38" s="59" t="s">
        <v>36</v>
      </c>
      <c r="D38" s="62" t="str">
        <f>'14'!B10</f>
        <v>Por ocorrência e por profissional</v>
      </c>
      <c r="E38" s="17">
        <v>0</v>
      </c>
      <c r="F38" s="13">
        <f t="shared" si="1"/>
        <v>0</v>
      </c>
    </row>
    <row r="39" spans="1:10" x14ac:dyDescent="0.25">
      <c r="A39" s="19">
        <v>15</v>
      </c>
      <c r="B39" s="24" t="str">
        <f>'15'!A3</f>
        <v>Substituição de profissional afastado</v>
      </c>
      <c r="C39" s="59" t="s">
        <v>38</v>
      </c>
      <c r="D39" s="62" t="str">
        <f>'15'!B10</f>
        <v>Por ocorrência e por profissional</v>
      </c>
      <c r="E39" s="17">
        <v>0</v>
      </c>
      <c r="F39" s="13">
        <f t="shared" si="1"/>
        <v>0</v>
      </c>
    </row>
    <row r="40" spans="1:10" ht="26.25" customHeight="1" x14ac:dyDescent="0.25">
      <c r="A40" s="63">
        <v>16</v>
      </c>
      <c r="B40" s="24" t="str">
        <f>'16'!A3</f>
        <v>Atendimento à legislação trabalhista, previdenciária e CCT, com relação a itens não previstos previamente no IMR</v>
      </c>
      <c r="C40" s="15" t="s">
        <v>36</v>
      </c>
      <c r="D40" s="18" t="str">
        <f>'16'!B10</f>
        <v>Por ocorrência e por profissional</v>
      </c>
      <c r="E40" s="17">
        <v>0</v>
      </c>
      <c r="F40" s="13">
        <f t="shared" ref="F40:F42" si="5">IFERROR(VLOOKUP(C40,$C$6:$D$9,2,FALSE)*E40,0)</f>
        <v>0</v>
      </c>
      <c r="G40" s="64"/>
      <c r="H40" s="64"/>
      <c r="I40" s="64"/>
      <c r="J40" s="64"/>
    </row>
    <row r="41" spans="1:10" x14ac:dyDescent="0.25">
      <c r="A41" s="19">
        <v>17</v>
      </c>
      <c r="B41" s="24" t="str">
        <f>'17'!A3</f>
        <v>Controle de frequência</v>
      </c>
      <c r="C41" s="15" t="s">
        <v>14</v>
      </c>
      <c r="D41" s="18" t="str">
        <f>'17'!B10</f>
        <v>Por ocorrência</v>
      </c>
      <c r="E41" s="17">
        <v>0</v>
      </c>
      <c r="F41" s="13">
        <f t="shared" si="5"/>
        <v>0</v>
      </c>
    </row>
    <row r="42" spans="1:10" x14ac:dyDescent="0.25">
      <c r="A42" s="19">
        <v>18</v>
      </c>
      <c r="B42" s="24" t="str">
        <f>'18'!A3</f>
        <v>Manutenção de condições de habilitação</v>
      </c>
      <c r="C42" s="15" t="s">
        <v>36</v>
      </c>
      <c r="D42" s="18" t="str">
        <f>'18'!B10</f>
        <v>Por ocorrência</v>
      </c>
      <c r="E42" s="17">
        <v>0</v>
      </c>
      <c r="F42" s="13">
        <f t="shared" si="5"/>
        <v>0</v>
      </c>
    </row>
    <row r="43" spans="1:10" x14ac:dyDescent="0.25">
      <c r="A43" s="19">
        <v>19</v>
      </c>
      <c r="B43" s="16" t="str">
        <f>'19'!A3</f>
        <v>Cumprimento de obrigações contidas no Edital</v>
      </c>
      <c r="C43" s="15" t="s">
        <v>36</v>
      </c>
      <c r="D43" s="18" t="str">
        <f>'19'!B10</f>
        <v>Por ocorrência</v>
      </c>
      <c r="E43" s="17">
        <v>0</v>
      </c>
      <c r="F43" s="13">
        <f>IFERROR(VLOOKUP(C43,$C$6:$D$9,2,FALSE)*E43,0)</f>
        <v>0</v>
      </c>
    </row>
    <row r="44" spans="1:10" x14ac:dyDescent="0.25">
      <c r="A44" s="63">
        <v>20</v>
      </c>
      <c r="B44" s="61" t="str">
        <f>'20'!A3</f>
        <v>Atendimento à fiscalização contratual</v>
      </c>
      <c r="C44" s="59" t="s">
        <v>37</v>
      </c>
      <c r="D44" s="62" t="s">
        <v>62</v>
      </c>
      <c r="E44" s="17">
        <v>0</v>
      </c>
      <c r="F44" s="13">
        <f>IFERROR(VLOOKUP(C44,$C$6:$D$9,2,FALSE)*E44,0)</f>
        <v>0</v>
      </c>
    </row>
    <row r="45" spans="1:10" x14ac:dyDescent="0.25">
      <c r="B45" s="12"/>
      <c r="C45" s="12"/>
    </row>
    <row r="46" spans="1:10" ht="13.8" x14ac:dyDescent="0.25">
      <c r="B46" s="79" t="s">
        <v>64</v>
      </c>
      <c r="C46" s="79"/>
      <c r="D46" s="79"/>
    </row>
    <row r="47" spans="1:10" ht="13.8" x14ac:dyDescent="0.25">
      <c r="B47" s="77" t="s">
        <v>65</v>
      </c>
      <c r="C47" s="77"/>
      <c r="D47" s="48">
        <f>SUM(E23:E43)</f>
        <v>0</v>
      </c>
    </row>
    <row r="48" spans="1:10" ht="13.8" x14ac:dyDescent="0.25">
      <c r="B48" s="77" t="s">
        <v>66</v>
      </c>
      <c r="C48" s="77"/>
      <c r="D48" s="48">
        <f>SUM(F23:F43)</f>
        <v>0</v>
      </c>
    </row>
    <row r="49" spans="1:7" ht="13.8" x14ac:dyDescent="0.25">
      <c r="B49" s="77" t="s">
        <v>67</v>
      </c>
      <c r="C49" s="77"/>
      <c r="D49" s="54">
        <f>IF(D48&gt;=G17,C17,IF(D48&gt;=G16,C16,IF(D48&gt;=G15,C15,IF(D48&gt;=G14,C14,IF(D48&lt;=H13,C13,"VERIFICAR")))))</f>
        <v>1</v>
      </c>
      <c r="E49" s="9" t="s">
        <v>68</v>
      </c>
    </row>
    <row r="50" spans="1:7" ht="13.8" x14ac:dyDescent="0.25">
      <c r="B50" s="77" t="s">
        <v>69</v>
      </c>
      <c r="C50" s="77"/>
      <c r="D50" s="55">
        <v>1000000</v>
      </c>
      <c r="E50" s="9" t="s">
        <v>70</v>
      </c>
    </row>
    <row r="51" spans="1:7" ht="13.8" x14ac:dyDescent="0.25">
      <c r="B51" s="77" t="s">
        <v>71</v>
      </c>
      <c r="C51" s="77"/>
      <c r="D51" s="55">
        <f>ROUND((D50*D49),2)</f>
        <v>1000000</v>
      </c>
      <c r="E51" s="20" t="s">
        <v>72</v>
      </c>
    </row>
    <row r="53" spans="1:7" ht="13.2" customHeight="1" x14ac:dyDescent="0.25">
      <c r="A53" s="21" t="s">
        <v>73</v>
      </c>
      <c r="B53" s="21"/>
      <c r="C53" s="21"/>
      <c r="D53" s="21"/>
      <c r="E53" s="21"/>
      <c r="F53" s="21"/>
      <c r="G53" s="21"/>
    </row>
    <row r="54" spans="1:7" ht="13.2" customHeight="1" x14ac:dyDescent="0.25">
      <c r="A54" s="21" t="s">
        <v>74</v>
      </c>
      <c r="B54" s="21"/>
      <c r="C54" s="21"/>
      <c r="D54" s="21"/>
      <c r="E54" s="21"/>
      <c r="F54" s="21"/>
      <c r="G54" s="21"/>
    </row>
    <row r="55" spans="1:7" ht="13.2" customHeight="1" x14ac:dyDescent="0.25">
      <c r="A55" s="21" t="s">
        <v>75</v>
      </c>
      <c r="B55" s="21"/>
      <c r="C55" s="21"/>
      <c r="D55" s="21"/>
      <c r="E55" s="21"/>
      <c r="F55" s="21"/>
      <c r="G55" s="21"/>
    </row>
    <row r="56" spans="1:7" ht="13.2" customHeight="1" x14ac:dyDescent="0.25">
      <c r="A56" s="21" t="s">
        <v>76</v>
      </c>
      <c r="B56" s="21"/>
      <c r="C56" s="21"/>
      <c r="D56" s="21"/>
      <c r="E56" s="21"/>
      <c r="F56" s="21"/>
      <c r="G56" s="21"/>
    </row>
    <row r="57" spans="1:7" ht="13.2" customHeight="1" x14ac:dyDescent="0.25">
      <c r="A57" s="21" t="s">
        <v>77</v>
      </c>
      <c r="B57" s="21"/>
      <c r="C57" s="21"/>
      <c r="D57" s="21"/>
      <c r="E57" s="21"/>
      <c r="F57" s="21"/>
      <c r="G57" s="21"/>
    </row>
  </sheetData>
  <mergeCells count="18">
    <mergeCell ref="B50:C50"/>
    <mergeCell ref="B51:C51"/>
    <mergeCell ref="A33:B33"/>
    <mergeCell ref="A22:B22"/>
    <mergeCell ref="B49:C49"/>
    <mergeCell ref="B5:B9"/>
    <mergeCell ref="B47:C47"/>
    <mergeCell ref="B48:C48"/>
    <mergeCell ref="A1:F1"/>
    <mergeCell ref="B46:D46"/>
    <mergeCell ref="E12:F12"/>
    <mergeCell ref="E13:F13"/>
    <mergeCell ref="E14:F14"/>
    <mergeCell ref="E15:F15"/>
    <mergeCell ref="E16:F16"/>
    <mergeCell ref="E11:F11"/>
    <mergeCell ref="E17:F17"/>
    <mergeCell ref="B11:B17"/>
  </mergeCells>
  <dataValidations count="1">
    <dataValidation type="list" allowBlank="1" showInputMessage="1" showErrorMessage="1" sqref="C23:C31 C34:C44" xr:uid="{00000000-0002-0000-0100-000000000000}">
      <formula1>$C$6:$C$9</formula1>
    </dataValidation>
  </dataValidations>
  <pageMargins left="0.511811024" right="0.511811024" top="0.78740157499999996" bottom="0.78740157499999996" header="0.31496062000000002" footer="0.31496062000000002"/>
  <pageSetup paperSize="9" scale="3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5"/>
  <dimension ref="A1:B15"/>
  <sheetViews>
    <sheetView view="pageBreakPreview" topLeftCell="A2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135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13.8" x14ac:dyDescent="0.25">
      <c r="A5" s="25" t="s">
        <v>5</v>
      </c>
      <c r="B5" s="27" t="s">
        <v>157</v>
      </c>
    </row>
    <row r="6" spans="1:2" ht="13.8" x14ac:dyDescent="0.25">
      <c r="A6" s="25" t="s">
        <v>6</v>
      </c>
      <c r="B6" s="27" t="s">
        <v>158</v>
      </c>
    </row>
    <row r="7" spans="1:2" ht="22.5" customHeight="1" x14ac:dyDescent="0.25">
      <c r="A7" s="25" t="s">
        <v>7</v>
      </c>
      <c r="B7" s="27" t="s">
        <v>159</v>
      </c>
    </row>
    <row r="8" spans="1:2" ht="43.5" customHeight="1" x14ac:dyDescent="0.25">
      <c r="A8" s="25" t="s">
        <v>8</v>
      </c>
      <c r="B8" s="28" t="s">
        <v>160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62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IMR'!C42</f>
        <v>Leve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/>
  <dimension ref="A1:B15"/>
  <sheetViews>
    <sheetView view="pageBreakPreview" zoomScale="60" zoomScaleNormal="130" workbookViewId="0">
      <selection activeCell="B14" sqref="B14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176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13.8" x14ac:dyDescent="0.25">
      <c r="A5" s="25" t="s">
        <v>5</v>
      </c>
      <c r="B5" s="27" t="s">
        <v>179</v>
      </c>
    </row>
    <row r="6" spans="1:2" ht="13.8" x14ac:dyDescent="0.25">
      <c r="A6" s="25" t="s">
        <v>6</v>
      </c>
      <c r="B6" s="27" t="s">
        <v>178</v>
      </c>
    </row>
    <row r="7" spans="1:2" ht="22.5" customHeight="1" x14ac:dyDescent="0.25">
      <c r="A7" s="25" t="s">
        <v>7</v>
      </c>
      <c r="B7" s="27" t="s">
        <v>177</v>
      </c>
    </row>
    <row r="8" spans="1:2" ht="43.5" customHeight="1" x14ac:dyDescent="0.25">
      <c r="A8" s="25" t="s">
        <v>8</v>
      </c>
      <c r="B8" s="28" t="s">
        <v>61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62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IMR'!C43</f>
        <v>Leve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E8C7-966E-48C8-B4EB-1B0CF6BC34F7}">
  <dimension ref="A1:B15"/>
  <sheetViews>
    <sheetView view="pageBreakPreview" zoomScale="60" zoomScaleNormal="130" workbookViewId="0">
      <selection activeCell="D12" sqref="D12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2" ht="28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194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13.8" x14ac:dyDescent="0.25">
      <c r="A5" s="25" t="s">
        <v>5</v>
      </c>
      <c r="B5" s="27" t="s">
        <v>195</v>
      </c>
    </row>
    <row r="6" spans="1:2" ht="13.8" x14ac:dyDescent="0.25">
      <c r="A6" s="25" t="s">
        <v>6</v>
      </c>
      <c r="B6" s="27" t="s">
        <v>196</v>
      </c>
    </row>
    <row r="7" spans="1:2" ht="26.25" customHeight="1" x14ac:dyDescent="0.25">
      <c r="A7" s="25" t="s">
        <v>7</v>
      </c>
      <c r="B7" s="27" t="s">
        <v>197</v>
      </c>
    </row>
    <row r="8" spans="1:2" ht="43.5" customHeight="1" x14ac:dyDescent="0.25">
      <c r="A8" s="25" t="s">
        <v>8</v>
      </c>
      <c r="B8" s="28" t="s">
        <v>61</v>
      </c>
    </row>
    <row r="9" spans="1:2" ht="15" customHeight="1" x14ac:dyDescent="0.25">
      <c r="A9" s="25" t="s">
        <v>83</v>
      </c>
      <c r="B9" s="27" t="s">
        <v>84</v>
      </c>
    </row>
    <row r="10" spans="1:2" ht="45" customHeight="1" x14ac:dyDescent="0.25">
      <c r="A10" s="25" t="s">
        <v>10</v>
      </c>
      <c r="B10" s="28" t="s">
        <v>62</v>
      </c>
    </row>
    <row r="11" spans="1:2" ht="15" customHeight="1" x14ac:dyDescent="0.25">
      <c r="A11" s="25" t="s">
        <v>11</v>
      </c>
      <c r="B11" s="27" t="s">
        <v>141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5" t="s">
        <v>89</v>
      </c>
      <c r="B13" s="27" t="str">
        <f>'Resumo IMR'!C44</f>
        <v>Média</v>
      </c>
    </row>
    <row r="14" spans="1:2" ht="41.4" customHeight="1" x14ac:dyDescent="0.25">
      <c r="A14" s="25" t="s">
        <v>90</v>
      </c>
      <c r="B14" s="27"/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1BDD20-237C-425B-8EDF-39CF4A1DAFB3}">
          <x14:formula1>
            <xm:f>'Resumo IMR'!$C$6:$C$9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D15"/>
  <sheetViews>
    <sheetView view="pageBreakPreview" zoomScale="60" zoomScaleNormal="130" workbookViewId="0">
      <selection activeCell="B13" sqref="B13"/>
    </sheetView>
  </sheetViews>
  <sheetFormatPr defaultRowHeight="13.2" x14ac:dyDescent="0.25"/>
  <cols>
    <col min="1" max="1" width="32.109375" customWidth="1"/>
    <col min="2" max="2" width="63.109375" customWidth="1"/>
  </cols>
  <sheetData>
    <row r="1" spans="1:4" ht="28.5" customHeight="1" x14ac:dyDescent="0.25">
      <c r="A1" s="94" t="s">
        <v>0</v>
      </c>
      <c r="B1" s="94"/>
    </row>
    <row r="2" spans="1:4" ht="15" customHeight="1" x14ac:dyDescent="0.25">
      <c r="A2" s="68" t="s">
        <v>1</v>
      </c>
      <c r="B2" s="69"/>
    </row>
    <row r="3" spans="1:4" ht="15" customHeight="1" x14ac:dyDescent="0.25">
      <c r="A3" s="95" t="s">
        <v>78</v>
      </c>
      <c r="B3" s="96"/>
    </row>
    <row r="4" spans="1:4" ht="15" customHeight="1" x14ac:dyDescent="0.25">
      <c r="A4" s="25" t="s">
        <v>3</v>
      </c>
      <c r="B4" s="26" t="s">
        <v>4</v>
      </c>
    </row>
    <row r="5" spans="1:4" ht="39.6" x14ac:dyDescent="0.25">
      <c r="A5" s="25" t="s">
        <v>5</v>
      </c>
      <c r="B5" s="27" t="s">
        <v>79</v>
      </c>
    </row>
    <row r="6" spans="1:4" ht="39.6" x14ac:dyDescent="0.25">
      <c r="A6" s="25" t="s">
        <v>6</v>
      </c>
      <c r="B6" s="27" t="s">
        <v>80</v>
      </c>
    </row>
    <row r="7" spans="1:4" ht="22.5" customHeight="1" x14ac:dyDescent="0.25">
      <c r="A7" s="25" t="s">
        <v>7</v>
      </c>
      <c r="B7" s="27" t="s">
        <v>81</v>
      </c>
    </row>
    <row r="8" spans="1:4" ht="43.5" customHeight="1" x14ac:dyDescent="0.25">
      <c r="A8" s="25" t="s">
        <v>8</v>
      </c>
      <c r="B8" s="28" t="s">
        <v>82</v>
      </c>
    </row>
    <row r="9" spans="1:4" ht="15" customHeight="1" x14ac:dyDescent="0.25">
      <c r="A9" s="25" t="s">
        <v>83</v>
      </c>
      <c r="B9" s="27" t="s">
        <v>84</v>
      </c>
      <c r="D9" s="31" t="s">
        <v>85</v>
      </c>
    </row>
    <row r="10" spans="1:4" ht="45" customHeight="1" x14ac:dyDescent="0.25">
      <c r="A10" s="25" t="s">
        <v>10</v>
      </c>
      <c r="B10" s="27" t="s">
        <v>86</v>
      </c>
      <c r="D10" s="31" t="s">
        <v>55</v>
      </c>
    </row>
    <row r="11" spans="1:4" ht="15" customHeight="1" x14ac:dyDescent="0.25">
      <c r="A11" s="25" t="s">
        <v>11</v>
      </c>
      <c r="B11" s="27" t="s">
        <v>87</v>
      </c>
    </row>
    <row r="12" spans="1:4" ht="28.2" customHeight="1" x14ac:dyDescent="0.25">
      <c r="A12" s="25" t="s">
        <v>12</v>
      </c>
      <c r="B12" s="28" t="s">
        <v>88</v>
      </c>
    </row>
    <row r="13" spans="1:4" ht="15" customHeight="1" x14ac:dyDescent="0.25">
      <c r="A13" s="25" t="s">
        <v>89</v>
      </c>
      <c r="B13" s="27" t="str">
        <f>'Resumo IMR'!C23</f>
        <v>Crítica</v>
      </c>
    </row>
    <row r="14" spans="1:4" ht="41.4" customHeight="1" x14ac:dyDescent="0.25">
      <c r="A14" s="25" t="s">
        <v>90</v>
      </c>
      <c r="B14" s="27" t="s">
        <v>91</v>
      </c>
    </row>
    <row r="15" spans="1:4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B15"/>
  <sheetViews>
    <sheetView view="pageBreakPreview" zoomScale="60" zoomScaleNormal="130" workbookViewId="0">
      <selection activeCell="B13" sqref="B13"/>
    </sheetView>
  </sheetViews>
  <sheetFormatPr defaultRowHeight="13.2" x14ac:dyDescent="0.25"/>
  <cols>
    <col min="1" max="1" width="32.109375" customWidth="1"/>
    <col min="2" max="2" width="63.109375" customWidth="1"/>
  </cols>
  <sheetData>
    <row r="1" spans="1:2" ht="25.5" customHeight="1" x14ac:dyDescent="0.25">
      <c r="A1" s="94" t="s">
        <v>0</v>
      </c>
      <c r="B1" s="94"/>
    </row>
    <row r="2" spans="1:2" ht="15" customHeight="1" x14ac:dyDescent="0.25">
      <c r="A2" s="68" t="s">
        <v>1</v>
      </c>
      <c r="B2" s="69"/>
    </row>
    <row r="3" spans="1:2" ht="15" customHeight="1" x14ac:dyDescent="0.25">
      <c r="A3" s="95" t="s">
        <v>133</v>
      </c>
      <c r="B3" s="96"/>
    </row>
    <row r="4" spans="1:2" ht="15" customHeight="1" x14ac:dyDescent="0.25">
      <c r="A4" s="25" t="s">
        <v>3</v>
      </c>
      <c r="B4" s="26" t="s">
        <v>4</v>
      </c>
    </row>
    <row r="5" spans="1:2" ht="26.4" x14ac:dyDescent="0.25">
      <c r="A5" s="25" t="s">
        <v>5</v>
      </c>
      <c r="B5" s="27" t="s">
        <v>92</v>
      </c>
    </row>
    <row r="6" spans="1:2" ht="33.75" customHeight="1" x14ac:dyDescent="0.25">
      <c r="A6" s="25" t="s">
        <v>6</v>
      </c>
      <c r="B6" s="27" t="s">
        <v>93</v>
      </c>
    </row>
    <row r="7" spans="1:2" ht="26.25" customHeight="1" x14ac:dyDescent="0.25">
      <c r="A7" s="25" t="s">
        <v>7</v>
      </c>
      <c r="B7" s="27" t="s">
        <v>81</v>
      </c>
    </row>
    <row r="8" spans="1:2" ht="36" customHeight="1" x14ac:dyDescent="0.25">
      <c r="A8" s="25" t="s">
        <v>8</v>
      </c>
      <c r="B8" s="28" t="s">
        <v>94</v>
      </c>
    </row>
    <row r="9" spans="1:2" ht="15" customHeight="1" x14ac:dyDescent="0.25">
      <c r="A9" s="29" t="s">
        <v>9</v>
      </c>
      <c r="B9" s="27" t="s">
        <v>84</v>
      </c>
    </row>
    <row r="10" spans="1:2" ht="45" customHeight="1" x14ac:dyDescent="0.25">
      <c r="A10" s="25" t="s">
        <v>10</v>
      </c>
      <c r="B10" s="27" t="s">
        <v>136</v>
      </c>
    </row>
    <row r="11" spans="1:2" ht="15" customHeight="1" x14ac:dyDescent="0.25">
      <c r="A11" s="25" t="s">
        <v>11</v>
      </c>
      <c r="B11" s="27" t="s">
        <v>95</v>
      </c>
    </row>
    <row r="12" spans="1:2" ht="28.2" customHeight="1" x14ac:dyDescent="0.25">
      <c r="A12" s="25" t="s">
        <v>12</v>
      </c>
      <c r="B12" s="28" t="s">
        <v>88</v>
      </c>
    </row>
    <row r="13" spans="1:2" ht="15" customHeight="1" x14ac:dyDescent="0.25">
      <c r="A13" s="29" t="s">
        <v>13</v>
      </c>
      <c r="B13" s="27" t="str">
        <f>'Resumo IMR'!C24</f>
        <v>Média</v>
      </c>
    </row>
    <row r="14" spans="1:2" ht="42.75" customHeight="1" x14ac:dyDescent="0.25">
      <c r="A14" s="29" t="s">
        <v>15</v>
      </c>
      <c r="B14" s="27" t="s">
        <v>96</v>
      </c>
    </row>
    <row r="15" spans="1:2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D15"/>
  <sheetViews>
    <sheetView view="pageBreakPreview" zoomScale="60" zoomScaleNormal="130" workbookViewId="0">
      <selection activeCell="O23" sqref="O23"/>
    </sheetView>
  </sheetViews>
  <sheetFormatPr defaultRowHeight="13.2" x14ac:dyDescent="0.25"/>
  <cols>
    <col min="1" max="1" width="32.109375" customWidth="1"/>
    <col min="2" max="2" width="63.109375" customWidth="1"/>
    <col min="3" max="3" width="46.77734375" customWidth="1"/>
  </cols>
  <sheetData>
    <row r="1" spans="1:4" ht="24" customHeight="1" x14ac:dyDescent="0.25">
      <c r="A1" s="94" t="s">
        <v>0</v>
      </c>
      <c r="B1" s="94"/>
    </row>
    <row r="2" spans="1:4" ht="15" customHeight="1" x14ac:dyDescent="0.25">
      <c r="A2" s="68" t="s">
        <v>1</v>
      </c>
      <c r="B2" s="69"/>
    </row>
    <row r="3" spans="1:4" ht="15" customHeight="1" x14ac:dyDescent="0.25">
      <c r="A3" s="95" t="s">
        <v>97</v>
      </c>
      <c r="B3" s="96"/>
    </row>
    <row r="4" spans="1:4" ht="15" customHeight="1" x14ac:dyDescent="0.25">
      <c r="A4" s="25" t="s">
        <v>3</v>
      </c>
      <c r="B4" s="26" t="s">
        <v>4</v>
      </c>
    </row>
    <row r="5" spans="1:4" ht="57" customHeight="1" x14ac:dyDescent="0.25">
      <c r="A5" s="25" t="s">
        <v>5</v>
      </c>
      <c r="B5" s="27" t="s">
        <v>98</v>
      </c>
      <c r="C5" s="11" t="s">
        <v>99</v>
      </c>
    </row>
    <row r="6" spans="1:4" ht="52.8" x14ac:dyDescent="0.25">
      <c r="A6" s="25" t="s">
        <v>6</v>
      </c>
      <c r="B6" s="27" t="s">
        <v>100</v>
      </c>
      <c r="D6" s="31" t="s">
        <v>101</v>
      </c>
    </row>
    <row r="7" spans="1:4" ht="15" customHeight="1" x14ac:dyDescent="0.25">
      <c r="A7" s="25" t="s">
        <v>7</v>
      </c>
      <c r="B7" s="27" t="s">
        <v>81</v>
      </c>
    </row>
    <row r="8" spans="1:4" ht="28.2" customHeight="1" x14ac:dyDescent="0.25">
      <c r="A8" s="25" t="s">
        <v>8</v>
      </c>
      <c r="B8" s="28" t="s">
        <v>102</v>
      </c>
    </row>
    <row r="9" spans="1:4" ht="15" customHeight="1" x14ac:dyDescent="0.25">
      <c r="A9" s="25" t="s">
        <v>83</v>
      </c>
      <c r="B9" s="27" t="s">
        <v>84</v>
      </c>
    </row>
    <row r="10" spans="1:4" ht="43.5" customHeight="1" x14ac:dyDescent="0.25">
      <c r="A10" s="25" t="s">
        <v>10</v>
      </c>
      <c r="B10" s="27" t="s">
        <v>103</v>
      </c>
    </row>
    <row r="11" spans="1:4" ht="15" customHeight="1" x14ac:dyDescent="0.25">
      <c r="A11" s="25" t="s">
        <v>11</v>
      </c>
      <c r="B11" s="27" t="s">
        <v>87</v>
      </c>
    </row>
    <row r="12" spans="1:4" ht="28.2" customHeight="1" x14ac:dyDescent="0.25">
      <c r="A12" s="25" t="s">
        <v>12</v>
      </c>
      <c r="B12" s="28" t="s">
        <v>88</v>
      </c>
    </row>
    <row r="13" spans="1:4" ht="15" customHeight="1" x14ac:dyDescent="0.25">
      <c r="A13" s="25" t="s">
        <v>89</v>
      </c>
      <c r="B13" s="27" t="str">
        <f>'Resumo IMR'!C25</f>
        <v>Média</v>
      </c>
    </row>
    <row r="14" spans="1:4" ht="41.4" customHeight="1" x14ac:dyDescent="0.25">
      <c r="A14" s="25" t="s">
        <v>90</v>
      </c>
      <c r="B14" s="27" t="s">
        <v>91</v>
      </c>
    </row>
    <row r="15" spans="1:4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C15"/>
  <sheetViews>
    <sheetView view="pageBreakPreview" zoomScale="60" zoomScaleNormal="130" workbookViewId="0">
      <selection activeCell="B13" sqref="B13"/>
    </sheetView>
  </sheetViews>
  <sheetFormatPr defaultRowHeight="13.2" x14ac:dyDescent="0.25"/>
  <cols>
    <col min="1" max="1" width="32.109375" customWidth="1"/>
    <col min="2" max="2" width="63.109375" customWidth="1"/>
    <col min="3" max="3" width="46.77734375" customWidth="1"/>
  </cols>
  <sheetData>
    <row r="1" spans="1:3" ht="26.25" customHeight="1" x14ac:dyDescent="0.25">
      <c r="A1" s="94" t="s">
        <v>0</v>
      </c>
      <c r="B1" s="94"/>
    </row>
    <row r="2" spans="1:3" ht="15" customHeight="1" x14ac:dyDescent="0.25">
      <c r="A2" s="68" t="s">
        <v>1</v>
      </c>
      <c r="B2" s="69"/>
    </row>
    <row r="3" spans="1:3" ht="15" customHeight="1" x14ac:dyDescent="0.25">
      <c r="A3" s="95" t="s">
        <v>108</v>
      </c>
      <c r="B3" s="96"/>
    </row>
    <row r="4" spans="1:3" ht="15" customHeight="1" x14ac:dyDescent="0.25">
      <c r="A4" s="25" t="s">
        <v>3</v>
      </c>
      <c r="B4" s="26" t="s">
        <v>4</v>
      </c>
    </row>
    <row r="5" spans="1:3" ht="26.4" x14ac:dyDescent="0.25">
      <c r="A5" s="25" t="s">
        <v>5</v>
      </c>
      <c r="B5" s="27" t="s">
        <v>109</v>
      </c>
      <c r="C5" s="11" t="s">
        <v>110</v>
      </c>
    </row>
    <row r="6" spans="1:3" ht="26.4" x14ac:dyDescent="0.25">
      <c r="A6" s="25" t="s">
        <v>6</v>
      </c>
      <c r="B6" s="27" t="s">
        <v>111</v>
      </c>
    </row>
    <row r="7" spans="1:3" ht="15" customHeight="1" x14ac:dyDescent="0.25">
      <c r="A7" s="25" t="s">
        <v>7</v>
      </c>
      <c r="B7" s="27" t="s">
        <v>112</v>
      </c>
      <c r="C7" s="9" t="s">
        <v>104</v>
      </c>
    </row>
    <row r="8" spans="1:3" ht="28.2" customHeight="1" x14ac:dyDescent="0.25">
      <c r="A8" s="25" t="s">
        <v>8</v>
      </c>
      <c r="B8" s="28" t="s">
        <v>105</v>
      </c>
    </row>
    <row r="9" spans="1:3" ht="15" customHeight="1" x14ac:dyDescent="0.25">
      <c r="A9" s="25" t="s">
        <v>83</v>
      </c>
      <c r="B9" s="27" t="s">
        <v>106</v>
      </c>
    </row>
    <row r="10" spans="1:3" ht="41.25" customHeight="1" x14ac:dyDescent="0.25">
      <c r="A10" s="25" t="s">
        <v>10</v>
      </c>
      <c r="B10" s="27" t="s">
        <v>113</v>
      </c>
    </row>
    <row r="11" spans="1:3" ht="15" customHeight="1" x14ac:dyDescent="0.25">
      <c r="A11" s="25" t="s">
        <v>11</v>
      </c>
      <c r="B11" s="27" t="s">
        <v>87</v>
      </c>
    </row>
    <row r="12" spans="1:3" ht="28.2" customHeight="1" x14ac:dyDescent="0.25">
      <c r="A12" s="25" t="s">
        <v>12</v>
      </c>
      <c r="B12" s="28" t="s">
        <v>88</v>
      </c>
    </row>
    <row r="13" spans="1:3" ht="15" customHeight="1" x14ac:dyDescent="0.25">
      <c r="A13" s="25" t="s">
        <v>89</v>
      </c>
      <c r="B13" s="27" t="str">
        <f>'Resumo IMR'!C26</f>
        <v>Leve</v>
      </c>
    </row>
    <row r="14" spans="1:3" ht="41.4" customHeight="1" x14ac:dyDescent="0.25">
      <c r="A14" s="25" t="s">
        <v>90</v>
      </c>
      <c r="B14" s="27" t="s">
        <v>107</v>
      </c>
    </row>
    <row r="15" spans="1:3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6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D15"/>
  <sheetViews>
    <sheetView view="pageBreakPreview" zoomScale="60" zoomScaleNormal="60" workbookViewId="0">
      <selection activeCell="B13" sqref="B13"/>
    </sheetView>
  </sheetViews>
  <sheetFormatPr defaultRowHeight="13.2" x14ac:dyDescent="0.25"/>
  <cols>
    <col min="1" max="1" width="32.109375" customWidth="1"/>
    <col min="2" max="2" width="63.109375" customWidth="1"/>
    <col min="3" max="3" width="46.77734375" customWidth="1"/>
  </cols>
  <sheetData>
    <row r="1" spans="1:4" x14ac:dyDescent="0.25">
      <c r="A1" s="67" t="s">
        <v>0</v>
      </c>
      <c r="B1" s="67"/>
    </row>
    <row r="2" spans="1:4" ht="15" customHeight="1" x14ac:dyDescent="0.25">
      <c r="A2" s="68" t="s">
        <v>1</v>
      </c>
      <c r="B2" s="69"/>
    </row>
    <row r="3" spans="1:4" ht="15" customHeight="1" x14ac:dyDescent="0.25">
      <c r="A3" s="95" t="s">
        <v>114</v>
      </c>
      <c r="B3" s="96"/>
    </row>
    <row r="4" spans="1:4" ht="15" customHeight="1" x14ac:dyDescent="0.25">
      <c r="A4" s="25" t="s">
        <v>3</v>
      </c>
      <c r="B4" s="26" t="s">
        <v>4</v>
      </c>
    </row>
    <row r="5" spans="1:4" ht="13.8" x14ac:dyDescent="0.25">
      <c r="A5" s="25" t="s">
        <v>5</v>
      </c>
      <c r="B5" s="27" t="s">
        <v>115</v>
      </c>
      <c r="C5" s="11"/>
    </row>
    <row r="6" spans="1:4" ht="13.8" x14ac:dyDescent="0.25">
      <c r="A6" s="25" t="s">
        <v>6</v>
      </c>
      <c r="B6" s="27" t="s">
        <v>116</v>
      </c>
    </row>
    <row r="7" spans="1:4" ht="26.4" x14ac:dyDescent="0.25">
      <c r="A7" s="25" t="s">
        <v>7</v>
      </c>
      <c r="B7" s="27" t="s">
        <v>117</v>
      </c>
      <c r="C7" s="11"/>
    </row>
    <row r="8" spans="1:4" ht="28.2" customHeight="1" x14ac:dyDescent="0.25">
      <c r="A8" s="25" t="s">
        <v>8</v>
      </c>
      <c r="B8" s="28" t="s">
        <v>118</v>
      </c>
    </row>
    <row r="9" spans="1:4" ht="15" customHeight="1" x14ac:dyDescent="0.25">
      <c r="A9" s="25" t="s">
        <v>83</v>
      </c>
      <c r="B9" s="27" t="s">
        <v>119</v>
      </c>
    </row>
    <row r="10" spans="1:4" ht="28.95" customHeight="1" x14ac:dyDescent="0.25">
      <c r="A10" s="25" t="s">
        <v>10</v>
      </c>
      <c r="B10" s="27" t="s">
        <v>120</v>
      </c>
    </row>
    <row r="11" spans="1:4" ht="15" customHeight="1" x14ac:dyDescent="0.25">
      <c r="A11" s="25" t="s">
        <v>11</v>
      </c>
      <c r="B11" s="27" t="s">
        <v>87</v>
      </c>
    </row>
    <row r="12" spans="1:4" ht="40.200000000000003" customHeight="1" x14ac:dyDescent="0.25">
      <c r="A12" s="25" t="s">
        <v>12</v>
      </c>
      <c r="B12" s="28" t="s">
        <v>88</v>
      </c>
    </row>
    <row r="13" spans="1:4" ht="15" customHeight="1" x14ac:dyDescent="0.25">
      <c r="A13" s="25" t="s">
        <v>89</v>
      </c>
      <c r="B13" s="27" t="str">
        <f>'Resumo IMR'!C27</f>
        <v>Média</v>
      </c>
    </row>
    <row r="14" spans="1:4" ht="58.5" customHeight="1" x14ac:dyDescent="0.25">
      <c r="A14" s="25" t="s">
        <v>90</v>
      </c>
      <c r="B14" s="27" t="s">
        <v>121</v>
      </c>
      <c r="C14" s="9" t="s">
        <v>122</v>
      </c>
      <c r="D14" s="30" t="s">
        <v>123</v>
      </c>
    </row>
    <row r="15" spans="1:4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4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D15"/>
  <sheetViews>
    <sheetView view="pageBreakPreview" zoomScale="60" zoomScaleNormal="130" workbookViewId="0">
      <selection activeCell="B13" sqref="B13"/>
    </sheetView>
  </sheetViews>
  <sheetFormatPr defaultRowHeight="13.2" x14ac:dyDescent="0.25"/>
  <cols>
    <col min="1" max="1" width="32.109375" customWidth="1"/>
    <col min="2" max="2" width="63.109375" customWidth="1"/>
    <col min="3" max="3" width="46.77734375" customWidth="1"/>
  </cols>
  <sheetData>
    <row r="1" spans="1:4" ht="26.25" customHeight="1" x14ac:dyDescent="0.25">
      <c r="A1" s="94" t="s">
        <v>0</v>
      </c>
      <c r="B1" s="94"/>
    </row>
    <row r="2" spans="1:4" ht="15" customHeight="1" x14ac:dyDescent="0.25">
      <c r="A2" s="68" t="s">
        <v>1</v>
      </c>
      <c r="B2" s="69"/>
    </row>
    <row r="3" spans="1:4" ht="15" customHeight="1" x14ac:dyDescent="0.25">
      <c r="A3" s="95" t="s">
        <v>124</v>
      </c>
      <c r="B3" s="96"/>
    </row>
    <row r="4" spans="1:4" ht="15" customHeight="1" x14ac:dyDescent="0.25">
      <c r="A4" s="25" t="s">
        <v>3</v>
      </c>
      <c r="B4" s="26" t="s">
        <v>4</v>
      </c>
    </row>
    <row r="5" spans="1:4" ht="13.8" x14ac:dyDescent="0.25">
      <c r="A5" s="25" t="s">
        <v>5</v>
      </c>
      <c r="B5" s="27" t="s">
        <v>125</v>
      </c>
      <c r="C5" s="11"/>
    </row>
    <row r="6" spans="1:4" ht="13.8" x14ac:dyDescent="0.25">
      <c r="A6" s="25" t="s">
        <v>6</v>
      </c>
      <c r="B6" s="27" t="s">
        <v>126</v>
      </c>
    </row>
    <row r="7" spans="1:4" ht="26.4" x14ac:dyDescent="0.25">
      <c r="A7" s="25" t="s">
        <v>7</v>
      </c>
      <c r="B7" s="27" t="s">
        <v>127</v>
      </c>
      <c r="C7" s="11"/>
    </row>
    <row r="8" spans="1:4" ht="28.2" customHeight="1" x14ac:dyDescent="0.25">
      <c r="A8" s="25" t="s">
        <v>8</v>
      </c>
      <c r="B8" s="28" t="s">
        <v>128</v>
      </c>
    </row>
    <row r="9" spans="1:4" ht="15" customHeight="1" x14ac:dyDescent="0.25">
      <c r="A9" s="25" t="s">
        <v>83</v>
      </c>
      <c r="B9" s="27" t="s">
        <v>119</v>
      </c>
    </row>
    <row r="10" spans="1:4" ht="28.95" customHeight="1" x14ac:dyDescent="0.25">
      <c r="A10" s="25" t="s">
        <v>10</v>
      </c>
      <c r="B10" s="27" t="s">
        <v>129</v>
      </c>
    </row>
    <row r="11" spans="1:4" ht="15" customHeight="1" x14ac:dyDescent="0.25">
      <c r="A11" s="25" t="s">
        <v>11</v>
      </c>
      <c r="B11" s="27" t="s">
        <v>87</v>
      </c>
    </row>
    <row r="12" spans="1:4" ht="40.200000000000003" customHeight="1" x14ac:dyDescent="0.25">
      <c r="A12" s="25" t="s">
        <v>12</v>
      </c>
      <c r="B12" s="28" t="s">
        <v>88</v>
      </c>
    </row>
    <row r="13" spans="1:4" ht="15" customHeight="1" x14ac:dyDescent="0.25">
      <c r="A13" s="25" t="s">
        <v>89</v>
      </c>
      <c r="B13" s="27" t="str">
        <f>'Resumo IMR'!C28</f>
        <v>Leve</v>
      </c>
    </row>
    <row r="14" spans="1:4" ht="52.5" customHeight="1" x14ac:dyDescent="0.25">
      <c r="A14" s="25" t="s">
        <v>90</v>
      </c>
      <c r="B14" s="27" t="s">
        <v>121</v>
      </c>
      <c r="C14" s="9" t="s">
        <v>122</v>
      </c>
      <c r="D14" s="30" t="s">
        <v>123</v>
      </c>
    </row>
    <row r="15" spans="1:4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4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'Resumo IMR'!$C$6:$C$9</xm:f>
          </x14:formula1>
          <xm:sqref>B13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A1:E15"/>
  <sheetViews>
    <sheetView view="pageBreakPreview" topLeftCell="A5" zoomScale="60" zoomScaleNormal="130" workbookViewId="0">
      <selection activeCell="B13" sqref="B13"/>
    </sheetView>
  </sheetViews>
  <sheetFormatPr defaultRowHeight="13.2" x14ac:dyDescent="0.25"/>
  <cols>
    <col min="1" max="1" width="32.109375" customWidth="1"/>
    <col min="2" max="2" width="63.109375" customWidth="1"/>
    <col min="5" max="5" width="60.109375" customWidth="1"/>
  </cols>
  <sheetData>
    <row r="1" spans="1:5" ht="28.5" customHeight="1" x14ac:dyDescent="0.25">
      <c r="A1" s="94" t="s">
        <v>0</v>
      </c>
      <c r="B1" s="94"/>
    </row>
    <row r="2" spans="1:5" ht="15" customHeight="1" x14ac:dyDescent="0.25">
      <c r="A2" s="68" t="s">
        <v>1</v>
      </c>
      <c r="B2" s="69"/>
    </row>
    <row r="3" spans="1:5" ht="15" customHeight="1" x14ac:dyDescent="0.25">
      <c r="A3" s="95" t="s">
        <v>137</v>
      </c>
      <c r="B3" s="96"/>
    </row>
    <row r="4" spans="1:5" ht="15" customHeight="1" x14ac:dyDescent="0.25">
      <c r="A4" s="25" t="s">
        <v>3</v>
      </c>
      <c r="B4" s="26" t="s">
        <v>4</v>
      </c>
    </row>
    <row r="5" spans="1:5" ht="26.4" x14ac:dyDescent="0.25">
      <c r="A5" s="25" t="s">
        <v>5</v>
      </c>
      <c r="B5" s="27" t="s">
        <v>142</v>
      </c>
      <c r="E5" s="37" t="s">
        <v>131</v>
      </c>
    </row>
    <row r="6" spans="1:5" ht="26.4" x14ac:dyDescent="0.25">
      <c r="A6" s="25" t="s">
        <v>6</v>
      </c>
      <c r="B6" s="27" t="s">
        <v>138</v>
      </c>
    </row>
    <row r="7" spans="1:5" ht="22.5" customHeight="1" x14ac:dyDescent="0.25">
      <c r="A7" s="25" t="s">
        <v>7</v>
      </c>
      <c r="B7" s="27" t="s">
        <v>81</v>
      </c>
    </row>
    <row r="8" spans="1:5" ht="43.5" customHeight="1" x14ac:dyDescent="0.25">
      <c r="A8" s="25" t="s">
        <v>8</v>
      </c>
      <c r="B8" s="28" t="s">
        <v>139</v>
      </c>
    </row>
    <row r="9" spans="1:5" ht="15" customHeight="1" x14ac:dyDescent="0.25">
      <c r="A9" s="25" t="s">
        <v>83</v>
      </c>
      <c r="B9" s="27" t="s">
        <v>84</v>
      </c>
    </row>
    <row r="10" spans="1:5" ht="45" customHeight="1" x14ac:dyDescent="0.25">
      <c r="A10" s="25" t="s">
        <v>10</v>
      </c>
      <c r="B10" s="28" t="s">
        <v>140</v>
      </c>
    </row>
    <row r="11" spans="1:5" ht="15" customHeight="1" x14ac:dyDescent="0.25">
      <c r="A11" s="25" t="s">
        <v>11</v>
      </c>
      <c r="B11" s="27" t="s">
        <v>141</v>
      </c>
    </row>
    <row r="12" spans="1:5" ht="28.2" customHeight="1" x14ac:dyDescent="0.25">
      <c r="A12" s="25" t="s">
        <v>12</v>
      </c>
      <c r="B12" s="28" t="s">
        <v>88</v>
      </c>
    </row>
    <row r="13" spans="1:5" ht="15" customHeight="1" x14ac:dyDescent="0.25">
      <c r="A13" s="25" t="s">
        <v>89</v>
      </c>
      <c r="B13" s="27" t="str">
        <f>'Resumo IMR'!C29</f>
        <v>Crítica</v>
      </c>
    </row>
    <row r="14" spans="1:5" ht="41.4" customHeight="1" x14ac:dyDescent="0.25">
      <c r="A14" s="25" t="s">
        <v>90</v>
      </c>
      <c r="B14" s="27"/>
    </row>
    <row r="15" spans="1:5" x14ac:dyDescent="0.25">
      <c r="A15" s="9" t="s">
        <v>30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'Resumo IMR'!$C$6:$C$9</xm:f>
          </x14:formula1>
          <xm:sqref>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Modelo IMR</vt:lpstr>
      <vt:lpstr>Resumo IMR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'Resumo IMR'!Area_de_impressao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cp:keywords/>
  <dc:description/>
  <cp:lastModifiedBy>Rita Marcia Bruno</cp:lastModifiedBy>
  <cp:revision/>
  <cp:lastPrinted>2025-07-18T14:23:47Z</cp:lastPrinted>
  <dcterms:created xsi:type="dcterms:W3CDTF">2025-03-21T19:12:40Z</dcterms:created>
  <dcterms:modified xsi:type="dcterms:W3CDTF">2025-07-18T14:24:50Z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2025-03-21T00:00:00Z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2025-03-21T00:00:00Z</vt:filetime>
  </property>
</Properties>
</file>