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Transpa\"/>
    </mc:Choice>
  </mc:AlternateContent>
  <xr:revisionPtr revIDLastSave="0" documentId="13_ncr:1_{4BC1650E-2EC3-40E5-BD5D-BB649D90B0D2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JUL 2025 (SJMG - 090013)" sheetId="2" r:id="rId1"/>
  </sheets>
  <definedNames>
    <definedName name="_xlnm.Print_Area" localSheetId="0">'JUL 2025 (SJMG - 090013)'!$A$1:$AB$32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2" l="1"/>
  <c r="V30" i="2" s="1"/>
  <c r="Z30" i="2" s="1"/>
  <c r="R28" i="2"/>
  <c r="V28" i="2" s="1"/>
  <c r="X28" i="2" s="1"/>
  <c r="R29" i="2"/>
  <c r="V29" i="2" s="1"/>
  <c r="X29" i="2" s="1"/>
  <c r="R27" i="2"/>
  <c r="V27" i="2" s="1"/>
  <c r="R24" i="2"/>
  <c r="V24" i="2" s="1"/>
  <c r="X24" i="2" s="1"/>
  <c r="R25" i="2"/>
  <c r="V25" i="2" s="1"/>
  <c r="R26" i="2"/>
  <c r="V26" i="2" s="1"/>
  <c r="X26" i="2" s="1"/>
  <c r="R10" i="2"/>
  <c r="V10" i="2" s="1"/>
  <c r="X10" i="2" s="1"/>
  <c r="R11" i="2"/>
  <c r="V11" i="2" s="1"/>
  <c r="R12" i="2"/>
  <c r="V12" i="2" s="1"/>
  <c r="R13" i="2"/>
  <c r="V13" i="2" s="1"/>
  <c r="Z13" i="2" s="1"/>
  <c r="R14" i="2"/>
  <c r="V14" i="2" s="1"/>
  <c r="R15" i="2"/>
  <c r="V15" i="2" s="1"/>
  <c r="R16" i="2"/>
  <c r="V16" i="2" s="1"/>
  <c r="R17" i="2"/>
  <c r="V17" i="2" s="1"/>
  <c r="R18" i="2"/>
  <c r="V18" i="2" s="1"/>
  <c r="X18" i="2" s="1"/>
  <c r="R19" i="2"/>
  <c r="V19" i="2" s="1"/>
  <c r="R20" i="2"/>
  <c r="V20" i="2" s="1"/>
  <c r="AB20" i="2" s="1"/>
  <c r="R21" i="2"/>
  <c r="V21" i="2" s="1"/>
  <c r="R22" i="2"/>
  <c r="V22" i="2" s="1"/>
  <c r="AB22" i="2" s="1"/>
  <c r="R23" i="2"/>
  <c r="V23" i="2" s="1"/>
  <c r="R31" i="2"/>
  <c r="V31" i="2" s="1"/>
  <c r="AB31" i="2" s="1"/>
  <c r="T32" i="2"/>
  <c r="U32" i="2"/>
  <c r="AA32" i="2"/>
  <c r="Y32" i="2"/>
  <c r="W32" i="2"/>
  <c r="O32" i="2"/>
  <c r="X30" i="2" l="1"/>
  <c r="AB30" i="2"/>
  <c r="AB29" i="2"/>
  <c r="Z29" i="2"/>
  <c r="AB28" i="2"/>
  <c r="Z28" i="2"/>
  <c r="X27" i="2"/>
  <c r="Z27" i="2"/>
  <c r="AB27" i="2"/>
  <c r="Z24" i="2"/>
  <c r="AB25" i="2"/>
  <c r="X25" i="2"/>
  <c r="Z25" i="2"/>
  <c r="AB26" i="2"/>
  <c r="Z26" i="2"/>
  <c r="AB24" i="2"/>
  <c r="AB16" i="2"/>
  <c r="X16" i="2"/>
  <c r="Z16" i="2"/>
  <c r="X13" i="2"/>
  <c r="Z20" i="2"/>
  <c r="Z31" i="2"/>
  <c r="X31" i="2"/>
  <c r="X20" i="2"/>
  <c r="Z22" i="2"/>
  <c r="X22" i="2"/>
  <c r="Z14" i="2"/>
  <c r="AB14" i="2"/>
  <c r="X14" i="2"/>
  <c r="Z21" i="2"/>
  <c r="X21" i="2"/>
  <c r="X17" i="2"/>
  <c r="Z17" i="2"/>
  <c r="AB17" i="2"/>
  <c r="AB11" i="2"/>
  <c r="X11" i="2"/>
  <c r="Z11" i="2"/>
  <c r="X19" i="2"/>
  <c r="Z19" i="2"/>
  <c r="AB19" i="2"/>
  <c r="X12" i="2"/>
  <c r="Z12" i="2"/>
  <c r="AB12" i="2"/>
  <c r="X23" i="2"/>
  <c r="AB23" i="2"/>
  <c r="Z23" i="2"/>
  <c r="X15" i="2"/>
  <c r="AB15" i="2"/>
  <c r="Z15" i="2"/>
  <c r="AB18" i="2"/>
  <c r="AB10" i="2"/>
  <c r="AB21" i="2"/>
  <c r="Z10" i="2"/>
  <c r="Z18" i="2"/>
  <c r="AB13" i="2"/>
  <c r="R32" i="2"/>
  <c r="V32" i="2" l="1"/>
  <c r="Z32" i="2" s="1"/>
  <c r="X32" i="2" l="1"/>
  <c r="AB32" i="2"/>
</calcChain>
</file>

<file path=xl/sharedStrings.xml><?xml version="1.0" encoding="utf-8"?>
<sst xmlns="http://schemas.openxmlformats.org/spreadsheetml/2006/main" count="320" uniqueCount="136">
  <si>
    <t>PODER JUDICIÁRIO</t>
  </si>
  <si>
    <t>ÓRGÃO:</t>
  </si>
  <si>
    <t>JUSTIÇA FEDERAL</t>
  </si>
  <si>
    <t>UNIDADE: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</si>
  <si>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</si>
  <si>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</si>
  <si>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</si>
  <si>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</si>
  <si>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</si>
  <si>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</si>
  <si>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</si>
  <si>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</si>
  <si>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</si>
  <si>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</si>
  <si>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</si>
  <si>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</si>
  <si>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</si>
  <si>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</si>
  <si>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</si>
  <si>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</si>
  <si>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</si>
  <si>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</si>
  <si>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</si>
  <si>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</si>
  <si>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</si>
  <si>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</si>
  <si>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</si>
  <si>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</si>
  <si>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</si>
  <si>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</si>
  <si>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</si>
  <si>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</si>
  <si>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</si>
  <si>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TRIBUNAL REGIONAL FEDERAL DA 6A. REGIAO</t>
  </si>
  <si>
    <t>PROGRAMA DE GESTAO E MANUTENCAO DO PODER JUDICIARIO</t>
  </si>
  <si>
    <t>JULGAMENTO DE CAUSAS NA JUSTICA FEDERAL</t>
  </si>
  <si>
    <t>RECURSOS LIVRES DA UNIAO</t>
  </si>
  <si>
    <t>SERV.AFETOS AS ATIVID.ESPECIFICAS DA JUSTICA</t>
  </si>
  <si>
    <t>20TP</t>
  </si>
  <si>
    <t>ATIVOS CIVIS DA UNIAO</t>
  </si>
  <si>
    <t>216H</t>
  </si>
  <si>
    <t>212B</t>
  </si>
  <si>
    <t>09HB</t>
  </si>
  <si>
    <t>APOSENTADORIAS E PENSOES CIVIS DA UNIAO</t>
  </si>
  <si>
    <t>BENEFICIOS DO RPPS DA UNIAO</t>
  </si>
  <si>
    <t>TOTAIS</t>
  </si>
  <si>
    <t>090013 - JUSTIÇA FEDERAL DE 1º GRAU EM MINAS GERAIS</t>
  </si>
  <si>
    <t>JUSTICA FEDERAL DE PRIMEIRO GRAU</t>
  </si>
  <si>
    <t>OPERACOES ESPECIAIS: OUTROS ENCARGOS ESPECIAIS</t>
  </si>
  <si>
    <t>00S6</t>
  </si>
  <si>
    <t>02</t>
  </si>
  <si>
    <t>0033</t>
  </si>
  <si>
    <t>1000</t>
  </si>
  <si>
    <t>12101</t>
  </si>
  <si>
    <t>28</t>
  </si>
  <si>
    <t>846</t>
  </si>
  <si>
    <t>0909</t>
  </si>
  <si>
    <t>09</t>
  </si>
  <si>
    <t>272</t>
  </si>
  <si>
    <t>0181</t>
  </si>
  <si>
    <t>1056</t>
  </si>
  <si>
    <t>331</t>
  </si>
  <si>
    <t>2004</t>
  </si>
  <si>
    <t>122</t>
  </si>
  <si>
    <t>061</t>
  </si>
  <si>
    <t>4257</t>
  </si>
  <si>
    <t>1027</t>
  </si>
  <si>
    <t>12107</t>
  </si>
  <si>
    <t>BENEFICIO ESPECIAL - LEI N. 12.618, DE 2012</t>
  </si>
  <si>
    <t>Programática (Programa, Ação e Subtítulo)</t>
  </si>
  <si>
    <t>GND</t>
  </si>
  <si>
    <t>Função e Subfunção</t>
  </si>
  <si>
    <t>Programa</t>
  </si>
  <si>
    <t>Ação e Subtítulo</t>
  </si>
  <si>
    <t>Fonte</t>
  </si>
  <si>
    <t>Provisão</t>
  </si>
  <si>
    <t>Destaque</t>
  </si>
  <si>
    <t>Empenhado</t>
  </si>
  <si>
    <t>Liquidado</t>
  </si>
  <si>
    <t>Pago</t>
  </si>
  <si>
    <t>Execução</t>
  </si>
  <si>
    <t>RESOLUÇÃO 102 CNJ - ANEXO II - DOTAÇÃO E EXECUÇÃO ORÇAMENTÁRIA</t>
  </si>
  <si>
    <t>Obs.:</t>
  </si>
  <si>
    <t>2. Nas colunas relativas à execução, não incluir as despesas referentes aos restos a pagar do ano anterior.</t>
  </si>
  <si>
    <t>1. Movimentação líquida de créditos = Provisão/Destaque recebidos - Provisão/Destaque concedidos</t>
  </si>
  <si>
    <t>0001</t>
  </si>
  <si>
    <t>6044</t>
  </si>
  <si>
    <t>BENEFICIO ESPECIAL - LEI N. 12.618, D - NACIONAL</t>
  </si>
  <si>
    <t>APOSENTADORIAS E PENSOES CIVIS DA UNI - NACIONAL</t>
  </si>
  <si>
    <t>CONTRIBUICAO DA UNIAO, DE SUAS AUTARQUIAS E FUNDACOES PARA O</t>
  </si>
  <si>
    <t>CONTRIBUICAO DA UNIAO, DE SUAS AUTARQ - NACIONAL</t>
  </si>
  <si>
    <t>ASSISTENCIA MEDICA E ODONTOLOGICA AOS SERVIDORES CIVIS, EMPR</t>
  </si>
  <si>
    <t>ASSISTENCIA MEDICA E ODONTOLOGICA AOS - NACIONAL</t>
  </si>
  <si>
    <t>ATIVOS CIVIS DA UNIAO                 - NACIONAL</t>
  </si>
  <si>
    <t>BENEFICIOS OBRIGATORIOS AOS SERVIDORES CIVIS, EMPREGADOS, MI</t>
  </si>
  <si>
    <t>BENEFICIOS OBRIGATORIOS AOS SERVIDORE - NACIONAL</t>
  </si>
  <si>
    <t>AJUDA DE CUSTO PARA MORADIA OU AUXILIO-MORADIA A AGENTES PUB</t>
  </si>
  <si>
    <t>AJUDA DE CUSTO PARA MORADIA OU AUXILI - NACIONAL</t>
  </si>
  <si>
    <t>JULGAMENTO DE CAUSAS NA JUSTICA FEDER - NACIONAL</t>
  </si>
  <si>
    <t>JULGAMENTO DE CAUSAS NA JUSTICA FEDER - NA 6. REGIAO DA JUST</t>
  </si>
  <si>
    <t>4224</t>
  </si>
  <si>
    <t>ASSISTENCIA JURIDICA A PESSOAS CARENTES</t>
  </si>
  <si>
    <t>ASSISTENCIA JURIDICA A PESSOAS CARENT - NACIONAL</t>
  </si>
  <si>
    <t>ASSISTENCIA MEDICA E ODONTOLOGICA AOS - NA 6. REGIAO DA JUST</t>
  </si>
  <si>
    <t>AJUDA DE CUSTO PARA MORADIA OU AUXILI - NA 6. REGIAO DA JUST</t>
  </si>
  <si>
    <t>33201</t>
  </si>
  <si>
    <t>INSTITUTO NACIONAL DO SEGURO SOCIAL</t>
  </si>
  <si>
    <t>0901</t>
  </si>
  <si>
    <t>00SA</t>
  </si>
  <si>
    <t>OPERACOES ESPECIAIS: CUMPRIMENTO DE SENTENCAS JUDICIAIS</t>
  </si>
  <si>
    <t>PAGAMENTO DE HONORARIOS PERICIAIS NAS ACOES EM QUE O INSS FI</t>
  </si>
  <si>
    <t>PAGAMENTO DE HONORARIOS PERICIAIS NAS - NACIONAL</t>
  </si>
  <si>
    <t>1049</t>
  </si>
  <si>
    <t>REC.PROP.UO PARA APLIC. EM SEGURIDADE SOCIAL</t>
  </si>
  <si>
    <t>166J</t>
  </si>
  <si>
    <t>3186</t>
  </si>
  <si>
    <t>CONSTRUCAO DO EDIFICIO-SEDE DA JUSTICA FEDERAL EM VICOSA - M</t>
  </si>
  <si>
    <t>CONSTRUCAO DO EDIFICIO-SEDE DA JUSTIC - NO MUNICIPIO DE VICO</t>
  </si>
  <si>
    <t>219Z</t>
  </si>
  <si>
    <t>CONSERVACAO E RECUPERACAO DE ATIVOS DE INFRAESTRUTURA DA UNI</t>
  </si>
  <si>
    <t>CONSERVACAO E RECUPERACAO DE ATIVOS D - NA 6. REGIAO DA JUST</t>
  </si>
  <si>
    <t>12102</t>
  </si>
  <si>
    <t>TRIBUNAL REGIONAL FEDERAL DA 1A. REGIAO</t>
  </si>
  <si>
    <t>6012</t>
  </si>
  <si>
    <t>ASSISTENCIA MEDICA E ODONTOLOGICA AOS - NA 1. REGIAO DA JUST</t>
  </si>
  <si>
    <t>11101</t>
  </si>
  <si>
    <t>SUPERIOR TRIBUNAL DE JUSTICA</t>
  </si>
  <si>
    <t>128</t>
  </si>
  <si>
    <t>20G2</t>
  </si>
  <si>
    <t>FORMACAO E APERFEICOAMENTO DE MAGISTRADOS</t>
  </si>
  <si>
    <t>FORMACAO E APERFEICOAMENTO DE MAGISTR - NACIONAL</t>
  </si>
  <si>
    <t>ATIVOS CIVIS DA UNIAO                 - NA 6. REGIAO DA JUST</t>
  </si>
  <si>
    <t>12105</t>
  </si>
  <si>
    <t>TRIBUNAL REGIONAL FEDERAL DA 4A. REGIAO</t>
  </si>
  <si>
    <t>6015</t>
  </si>
  <si>
    <t>JULGAMENTO DE CAUSAS NA JUSTICA FEDER - NA 4. REGIAO DA 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</si>
</sst>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#,##0.00_);\(#,##0.00\)"/>
  </numFmts>
  <fonts count="16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9" fillId="0" borderId="0" applyBorder="0" applyProtection="0"/>
    <xf numFmtId="164" fontId="9" fillId="0" borderId="0" applyBorder="0" applyProtection="0"/>
    <xf numFmtId="0" fontId="11" fillId="0" borderId="0"/>
  </cellStyleXfs>
  <cellXfs count="57">
    <xf numFmtId="0" fontId="0" fillId="0" borderId="0" xfId="0"/>
    <xf numFmtId="0" fontId="7" fillId="2" borderId="2" xfId="0" applyFont="1" applyFill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4" fontId="4" fillId="0" borderId="0" xfId="0" applyNumberFormat="1" applyFont="1"/>
    <xf numFmtId="0" fontId="3" fillId="3" borderId="0" xfId="0" applyFont="1" applyFill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39" fontId="13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165" fontId="14" fillId="3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9" fontId="5" fillId="3" borderId="2" xfId="0" applyNumberFormat="1" applyFont="1" applyFill="1" applyBorder="1" applyAlignment="1">
      <alignment horizontal="center" vertical="center" wrapText="1"/>
    </xf>
    <xf numFmtId="10" fontId="5" fillId="3" borderId="2" xfId="1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5" fillId="3" borderId="0" xfId="0" applyFont="1" applyFill="1"/>
    <xf numFmtId="43" fontId="5" fillId="3" borderId="2" xfId="0" applyNumberFormat="1" applyFont="1" applyFill="1" applyBorder="1" applyAlignment="1">
      <alignment horizontal="right" vertical="center"/>
    </xf>
    <xf numFmtId="43" fontId="5" fillId="3" borderId="2" xfId="0" applyNumberFormat="1" applyFont="1" applyFill="1" applyBorder="1" applyAlignment="1">
      <alignment horizontal="center" vertical="center" wrapText="1"/>
    </xf>
    <xf numFmtId="43" fontId="12" fillId="4" borderId="2" xfId="0" applyNumberFormat="1" applyFont="1" applyFill="1" applyBorder="1" applyAlignment="1">
      <alignment horizontal="right" vertical="center"/>
    </xf>
    <xf numFmtId="43" fontId="12" fillId="3" borderId="2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L40"/>
  <sheetViews>
    <sheetView showGridLines="0" tabSelected="1" zoomScaleNormal="100" workbookViewId="0">
      <pane ySplit="9" topLeftCell="A10" activePane="bottomLeft" state="frozen"/>
      <selection activeCell="F1" sqref="F1"/>
      <selection pane="bottomLeft" activeCell="B4" sqref="B4"/>
    </sheetView>
  </sheetViews>
  <sheetFormatPr defaultRowHeight="13.2" x14ac:dyDescent="0.25"/>
  <cols>
    <col min="1" max="1" width="7.44140625" style="9" customWidth="1"/>
    <col min="2" max="2" width="27.33203125" style="10" customWidth="1"/>
    <col min="3" max="3" width="8.5546875" style="9" customWidth="1"/>
    <col min="4" max="4" width="9.44140625" style="9" customWidth="1"/>
    <col min="5" max="5" width="4.5546875" style="9" bestFit="1" customWidth="1"/>
    <col min="6" max="6" width="5" style="9" bestFit="1" customWidth="1"/>
    <col min="7" max="7" width="4.5546875" style="9" bestFit="1" customWidth="1"/>
    <col min="8" max="9" width="19.88671875" style="10" customWidth="1"/>
    <col min="10" max="10" width="24.33203125" style="10" customWidth="1"/>
    <col min="11" max="11" width="10.88671875" style="9" customWidth="1"/>
    <col min="12" max="12" width="6.6640625" style="9" bestFit="1" customWidth="1"/>
    <col min="13" max="13" width="22.33203125" style="10" customWidth="1"/>
    <col min="14" max="14" width="8.44140625" style="9" customWidth="1"/>
    <col min="15" max="15" width="15" style="9" bestFit="1" customWidth="1"/>
    <col min="16" max="16" width="9.6640625" style="9" customWidth="1"/>
    <col min="17" max="17" width="11.109375" style="9" customWidth="1"/>
    <col min="18" max="18" width="15.6640625" style="9" bestFit="1" customWidth="1"/>
    <col min="19" max="19" width="13.88671875" style="9" customWidth="1"/>
    <col min="20" max="20" width="14.88671875" style="10" customWidth="1"/>
    <col min="21" max="21" width="11" style="10" customWidth="1"/>
    <col min="22" max="22" width="13.88671875" style="10" bestFit="1" customWidth="1"/>
    <col min="23" max="23" width="15.33203125" style="10" bestFit="1" customWidth="1"/>
    <col min="24" max="24" width="7.109375" style="9" bestFit="1" customWidth="1"/>
    <col min="25" max="25" width="13.33203125" style="10" customWidth="1"/>
    <col min="26" max="26" width="9.6640625" style="9" bestFit="1" customWidth="1"/>
    <col min="27" max="27" width="13" style="10" customWidth="1"/>
    <col min="28" max="28" width="9.6640625" style="9" bestFit="1" customWidth="1"/>
    <col min="29" max="1025" width="8.88671875" style="10" customWidth="1"/>
    <col min="1026" max="1027" width="8.88671875" customWidth="1"/>
  </cols>
  <sheetData>
    <row r="1" spans="1:28 1026:1026" s="11" customFormat="1" ht="11.25" customHeight="1" x14ac:dyDescent="0.25">
      <c r="A1" s="3"/>
      <c r="B1" s="4" t="s">
        <v>0</v>
      </c>
      <c r="C1" s="5"/>
      <c r="D1" s="6"/>
      <c r="E1" s="6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6"/>
      <c r="Y1" s="7"/>
      <c r="Z1" s="6"/>
      <c r="AA1" s="7"/>
      <c r="AB1" s="6"/>
      <c r="AML1"/>
    </row>
    <row r="2" spans="1:28 1026:1026" s="11" customFormat="1" ht="12" customHeight="1" x14ac:dyDescent="0.25">
      <c r="A2" s="3"/>
      <c r="B2" s="4" t="s">
        <v>1</v>
      </c>
      <c r="C2" s="34" t="s">
        <v>2</v>
      </c>
      <c r="D2" s="34"/>
      <c r="E2" s="34"/>
      <c r="F2" s="34"/>
      <c r="G2" s="34"/>
      <c r="H2" s="34"/>
      <c r="I2" s="34"/>
      <c r="J2" s="34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6"/>
      <c r="Y2" s="7"/>
      <c r="Z2" s="6"/>
      <c r="AA2" s="7"/>
      <c r="AB2" s="6"/>
      <c r="AML2"/>
    </row>
    <row r="3" spans="1:28 1026:1026" s="11" customFormat="1" ht="12" customHeight="1" x14ac:dyDescent="0.25">
      <c r="A3" s="3"/>
      <c r="B3" s="4" t="s">
        <v>3</v>
      </c>
      <c r="C3" s="34" t="s">
        <v>46</v>
      </c>
      <c r="D3" s="34"/>
      <c r="E3" s="34"/>
      <c r="F3" s="34"/>
      <c r="G3" s="34"/>
      <c r="H3" s="34"/>
      <c r="I3" s="34"/>
      <c r="J3" s="34"/>
      <c r="K3" s="34"/>
      <c r="L3" s="34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6"/>
      <c r="Y3" s="7"/>
      <c r="Z3" s="6"/>
      <c r="AA3" s="7"/>
      <c r="AB3" s="6"/>
      <c r="AML3"/>
    </row>
    <row r="4" spans="1:28 1026:1026" s="11" customFormat="1" ht="12" customHeight="1" x14ac:dyDescent="0.25">
      <c r="A4" s="3"/>
      <c r="B4" s="4" t="s">
        <v>4</v>
      </c>
      <c r="C4" s="35">
        <v>45839</v>
      </c>
      <c r="D4" s="35"/>
      <c r="E4" s="35"/>
      <c r="F4" s="35"/>
      <c r="G4" s="35"/>
      <c r="H4" s="35"/>
      <c r="I4" s="35"/>
      <c r="J4" s="35"/>
      <c r="K4" s="7"/>
      <c r="L4" s="7"/>
      <c r="M4" s="7"/>
      <c r="N4" s="7"/>
      <c r="O4" s="7"/>
      <c r="P4" s="7"/>
      <c r="Q4" s="7"/>
      <c r="R4" s="7"/>
      <c r="S4" s="7"/>
      <c r="T4" s="14"/>
      <c r="U4" s="14"/>
      <c r="V4" s="14"/>
      <c r="W4" s="14"/>
      <c r="X4" s="17"/>
      <c r="Y4" s="14"/>
      <c r="Z4" s="17"/>
      <c r="AA4" s="14"/>
      <c r="AB4" s="6"/>
      <c r="AML4"/>
    </row>
    <row r="5" spans="1:28 1026:1026" s="11" customFormat="1" ht="12" customHeight="1" x14ac:dyDescent="0.25">
      <c r="A5" s="4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6"/>
      <c r="Y5" s="7"/>
      <c r="Z5" s="6"/>
      <c r="AA5" s="7"/>
      <c r="AB5" s="6"/>
      <c r="AML5"/>
    </row>
    <row r="6" spans="1:28 1026:1026" x14ac:dyDescent="0.25">
      <c r="A6" s="46" t="s">
        <v>81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 1026:1026" ht="22.5" customHeigh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 t="s">
        <v>6</v>
      </c>
      <c r="P7" s="48" t="s">
        <v>7</v>
      </c>
      <c r="Q7" s="48"/>
      <c r="R7" s="48" t="s">
        <v>8</v>
      </c>
      <c r="S7" s="48" t="s">
        <v>9</v>
      </c>
      <c r="T7" s="49" t="s">
        <v>10</v>
      </c>
      <c r="U7" s="49"/>
      <c r="V7" s="48" t="s">
        <v>11</v>
      </c>
      <c r="W7" s="36" t="s">
        <v>80</v>
      </c>
      <c r="X7" s="36"/>
      <c r="Y7" s="36"/>
      <c r="Z7" s="36"/>
      <c r="AA7" s="36"/>
      <c r="AB7" s="36"/>
    </row>
    <row r="8" spans="1:28 1026:1026" ht="24" customHeight="1" x14ac:dyDescent="0.25">
      <c r="A8" s="36" t="s">
        <v>12</v>
      </c>
      <c r="B8" s="36"/>
      <c r="C8" s="40" t="s">
        <v>71</v>
      </c>
      <c r="D8" s="41"/>
      <c r="E8" s="40" t="s">
        <v>69</v>
      </c>
      <c r="F8" s="44"/>
      <c r="G8" s="41"/>
      <c r="H8" s="37" t="s">
        <v>18</v>
      </c>
      <c r="I8" s="38"/>
      <c r="J8" s="39"/>
      <c r="K8" s="36" t="s">
        <v>13</v>
      </c>
      <c r="L8" s="36" t="s">
        <v>74</v>
      </c>
      <c r="M8" s="36"/>
      <c r="N8" s="36" t="s">
        <v>70</v>
      </c>
      <c r="O8" s="48"/>
      <c r="P8" s="2" t="s">
        <v>14</v>
      </c>
      <c r="Q8" s="2" t="s">
        <v>15</v>
      </c>
      <c r="R8" s="48"/>
      <c r="S8" s="48"/>
      <c r="T8" s="1" t="s">
        <v>75</v>
      </c>
      <c r="U8" s="1" t="s">
        <v>76</v>
      </c>
      <c r="V8" s="48"/>
      <c r="W8" s="1" t="s">
        <v>77</v>
      </c>
      <c r="X8" s="1" t="s">
        <v>16</v>
      </c>
      <c r="Y8" s="1" t="s">
        <v>78</v>
      </c>
      <c r="Z8" s="1" t="s">
        <v>16</v>
      </c>
      <c r="AA8" s="1" t="s">
        <v>79</v>
      </c>
      <c r="AB8" s="1" t="s">
        <v>16</v>
      </c>
    </row>
    <row r="9" spans="1:28 1026:1026" ht="67.5" customHeight="1" x14ac:dyDescent="0.25">
      <c r="A9" s="1" t="s">
        <v>17</v>
      </c>
      <c r="B9" s="1" t="s">
        <v>18</v>
      </c>
      <c r="C9" s="42"/>
      <c r="D9" s="43"/>
      <c r="E9" s="42"/>
      <c r="F9" s="45"/>
      <c r="G9" s="43"/>
      <c r="H9" s="22" t="s">
        <v>72</v>
      </c>
      <c r="I9" s="37" t="s">
        <v>73</v>
      </c>
      <c r="J9" s="39"/>
      <c r="K9" s="36"/>
      <c r="L9" s="1" t="s">
        <v>17</v>
      </c>
      <c r="M9" s="1" t="s">
        <v>18</v>
      </c>
      <c r="N9" s="36"/>
      <c r="O9" s="2" t="s">
        <v>19</v>
      </c>
      <c r="P9" s="2" t="s">
        <v>20</v>
      </c>
      <c r="Q9" s="2" t="s">
        <v>21</v>
      </c>
      <c r="R9" s="2" t="s">
        <v>22</v>
      </c>
      <c r="S9" s="2" t="s">
        <v>23</v>
      </c>
      <c r="T9" s="1" t="s">
        <v>24</v>
      </c>
      <c r="U9" s="1" t="s">
        <v>25</v>
      </c>
      <c r="V9" s="2" t="s">
        <v>26</v>
      </c>
      <c r="W9" s="1" t="s">
        <v>27</v>
      </c>
      <c r="X9" s="1" t="s">
        <v>28</v>
      </c>
      <c r="Y9" s="1" t="s">
        <v>29</v>
      </c>
      <c r="Z9" s="1" t="s">
        <v>30</v>
      </c>
      <c r="AA9" s="1" t="s">
        <v>31</v>
      </c>
      <c r="AB9" s="1" t="s">
        <v>32</v>
      </c>
    </row>
    <row r="10" spans="1:28 1026:1026" s="12" customFormat="1" ht="35.25" customHeight="1" x14ac:dyDescent="0.25">
      <c r="A10" s="15" t="s">
        <v>125</v>
      </c>
      <c r="B10" s="16" t="s">
        <v>126</v>
      </c>
      <c r="C10" s="15" t="s">
        <v>50</v>
      </c>
      <c r="D10" s="15" t="s">
        <v>127</v>
      </c>
      <c r="E10" s="15" t="s">
        <v>51</v>
      </c>
      <c r="F10" s="15" t="s">
        <v>128</v>
      </c>
      <c r="G10" s="24" t="s">
        <v>85</v>
      </c>
      <c r="H10" s="16" t="s">
        <v>34</v>
      </c>
      <c r="I10" s="16" t="s">
        <v>129</v>
      </c>
      <c r="J10" s="16" t="s">
        <v>130</v>
      </c>
      <c r="K10" s="15">
        <v>1</v>
      </c>
      <c r="L10" s="15" t="s">
        <v>52</v>
      </c>
      <c r="M10" s="16" t="s">
        <v>36</v>
      </c>
      <c r="N10" s="15">
        <v>3</v>
      </c>
      <c r="O10" s="28"/>
      <c r="P10" s="29"/>
      <c r="Q10" s="29"/>
      <c r="R10" s="28">
        <f t="shared" ref="R10:R18" si="0">O10+P10-Q10</f>
        <v>0</v>
      </c>
      <c r="S10" s="29"/>
      <c r="T10" s="30">
        <v>0</v>
      </c>
      <c r="U10" s="30">
        <v>58950</v>
      </c>
      <c r="V10" s="30">
        <f t="shared" ref="V10:V18" si="1">R10-S10+T10+U10</f>
        <v>58950</v>
      </c>
      <c r="W10" s="30">
        <v>29700</v>
      </c>
      <c r="X10" s="25">
        <f>W10/V10</f>
        <v>0.50381679389312972</v>
      </c>
      <c r="Y10" s="30">
        <v>29700</v>
      </c>
      <c r="Z10" s="25">
        <f>Y10/V10</f>
        <v>0.50381679389312972</v>
      </c>
      <c r="AA10" s="30">
        <v>29700</v>
      </c>
      <c r="AB10" s="25">
        <f t="shared" ref="AB10:AB18" si="2">AA10/V10</f>
        <v>0.50381679389312972</v>
      </c>
      <c r="AML10"/>
    </row>
    <row r="11" spans="1:28 1026:1026" s="12" customFormat="1" ht="30.6" x14ac:dyDescent="0.25">
      <c r="A11" s="15" t="s">
        <v>53</v>
      </c>
      <c r="B11" s="16" t="s">
        <v>47</v>
      </c>
      <c r="C11" s="15" t="s">
        <v>54</v>
      </c>
      <c r="D11" s="15" t="s">
        <v>55</v>
      </c>
      <c r="E11" s="15" t="s">
        <v>56</v>
      </c>
      <c r="F11" s="15" t="s">
        <v>49</v>
      </c>
      <c r="G11" s="24" t="s">
        <v>85</v>
      </c>
      <c r="H11" s="16" t="s">
        <v>48</v>
      </c>
      <c r="I11" s="16" t="s">
        <v>68</v>
      </c>
      <c r="J11" s="16" t="s">
        <v>87</v>
      </c>
      <c r="K11" s="15">
        <v>1</v>
      </c>
      <c r="L11" s="15" t="s">
        <v>52</v>
      </c>
      <c r="M11" s="16" t="s">
        <v>36</v>
      </c>
      <c r="N11" s="15">
        <v>1</v>
      </c>
      <c r="O11" s="28"/>
      <c r="P11" s="29"/>
      <c r="Q11" s="29"/>
      <c r="R11" s="28">
        <f t="shared" si="0"/>
        <v>0</v>
      </c>
      <c r="S11" s="29"/>
      <c r="T11" s="30">
        <v>3254815</v>
      </c>
      <c r="U11" s="30">
        <v>0</v>
      </c>
      <c r="V11" s="30">
        <f t="shared" si="1"/>
        <v>3254815</v>
      </c>
      <c r="W11" s="30">
        <v>3254815</v>
      </c>
      <c r="X11" s="25">
        <f t="shared" ref="X11:X18" si="3">W11/V11</f>
        <v>1</v>
      </c>
      <c r="Y11" s="30">
        <v>1788090.35</v>
      </c>
      <c r="Z11" s="25">
        <f t="shared" ref="Z11:Z18" si="4">Y11/V11</f>
        <v>0.54936773672236372</v>
      </c>
      <c r="AA11" s="30">
        <v>1788090.35</v>
      </c>
      <c r="AB11" s="25">
        <f t="shared" si="2"/>
        <v>0.54936773672236372</v>
      </c>
      <c r="AML11"/>
    </row>
    <row r="12" spans="1:28 1026:1026" s="12" customFormat="1" ht="30.6" x14ac:dyDescent="0.25">
      <c r="A12" s="15" t="s">
        <v>53</v>
      </c>
      <c r="B12" s="16" t="s">
        <v>47</v>
      </c>
      <c r="C12" s="15" t="s">
        <v>57</v>
      </c>
      <c r="D12" s="15" t="s">
        <v>58</v>
      </c>
      <c r="E12" s="15" t="s">
        <v>51</v>
      </c>
      <c r="F12" s="15" t="s">
        <v>59</v>
      </c>
      <c r="G12" s="24" t="s">
        <v>85</v>
      </c>
      <c r="H12" s="16" t="s">
        <v>34</v>
      </c>
      <c r="I12" s="16" t="s">
        <v>43</v>
      </c>
      <c r="J12" s="16" t="s">
        <v>88</v>
      </c>
      <c r="K12" s="15">
        <v>2</v>
      </c>
      <c r="L12" s="15" t="s">
        <v>60</v>
      </c>
      <c r="M12" s="16" t="s">
        <v>44</v>
      </c>
      <c r="N12" s="15">
        <v>1</v>
      </c>
      <c r="O12" s="28"/>
      <c r="P12" s="29"/>
      <c r="Q12" s="29"/>
      <c r="R12" s="28">
        <f t="shared" si="0"/>
        <v>0</v>
      </c>
      <c r="S12" s="29"/>
      <c r="T12" s="30">
        <v>150502737</v>
      </c>
      <c r="U12" s="30">
        <v>0</v>
      </c>
      <c r="V12" s="30">
        <f t="shared" si="1"/>
        <v>150502737</v>
      </c>
      <c r="W12" s="30">
        <v>149650460.53</v>
      </c>
      <c r="X12" s="25">
        <f t="shared" si="3"/>
        <v>0.99433713640702759</v>
      </c>
      <c r="Y12" s="30">
        <v>91156193.230000004</v>
      </c>
      <c r="Z12" s="25">
        <f t="shared" si="4"/>
        <v>0.60567797667360701</v>
      </c>
      <c r="AA12" s="30">
        <v>91156193.230000004</v>
      </c>
      <c r="AB12" s="25">
        <f t="shared" si="2"/>
        <v>0.60567797667360701</v>
      </c>
      <c r="AML12"/>
    </row>
    <row r="13" spans="1:28 1026:1026" s="12" customFormat="1" ht="30.6" x14ac:dyDescent="0.25">
      <c r="A13" s="15" t="s">
        <v>53</v>
      </c>
      <c r="B13" s="16" t="s">
        <v>47</v>
      </c>
      <c r="C13" s="15" t="s">
        <v>50</v>
      </c>
      <c r="D13" s="15" t="s">
        <v>55</v>
      </c>
      <c r="E13" s="15" t="s">
        <v>51</v>
      </c>
      <c r="F13" s="15" t="s">
        <v>42</v>
      </c>
      <c r="G13" s="24" t="s">
        <v>85</v>
      </c>
      <c r="H13" s="16" t="s">
        <v>34</v>
      </c>
      <c r="I13" s="16" t="s">
        <v>89</v>
      </c>
      <c r="J13" s="16" t="s">
        <v>90</v>
      </c>
      <c r="K13" s="15">
        <v>1</v>
      </c>
      <c r="L13" s="15" t="s">
        <v>52</v>
      </c>
      <c r="M13" s="16" t="s">
        <v>36</v>
      </c>
      <c r="N13" s="15">
        <v>1</v>
      </c>
      <c r="O13" s="28"/>
      <c r="P13" s="29"/>
      <c r="Q13" s="29"/>
      <c r="R13" s="28">
        <f t="shared" si="0"/>
        <v>0</v>
      </c>
      <c r="S13" s="29"/>
      <c r="T13" s="30">
        <v>82999892</v>
      </c>
      <c r="U13" s="30">
        <v>0</v>
      </c>
      <c r="V13" s="30">
        <f t="shared" si="1"/>
        <v>82999892</v>
      </c>
      <c r="W13" s="30">
        <v>82520778.400000006</v>
      </c>
      <c r="X13" s="25">
        <f t="shared" si="3"/>
        <v>0.99422753947679843</v>
      </c>
      <c r="Y13" s="30">
        <v>46480190.780000001</v>
      </c>
      <c r="Z13" s="25">
        <f>W12/V13</f>
        <v>1.8030199428452269</v>
      </c>
      <c r="AA13" s="30">
        <v>46466482.259999998</v>
      </c>
      <c r="AB13" s="25">
        <f t="shared" si="2"/>
        <v>0.55983786412637737</v>
      </c>
      <c r="AML13"/>
    </row>
    <row r="14" spans="1:28 1026:1026" s="12" customFormat="1" ht="40.799999999999997" x14ac:dyDescent="0.25">
      <c r="A14" s="15" t="s">
        <v>53</v>
      </c>
      <c r="B14" s="16" t="s">
        <v>47</v>
      </c>
      <c r="C14" s="15" t="s">
        <v>50</v>
      </c>
      <c r="D14" s="15" t="s">
        <v>63</v>
      </c>
      <c r="E14" s="15" t="s">
        <v>51</v>
      </c>
      <c r="F14" s="15" t="s">
        <v>114</v>
      </c>
      <c r="G14" s="24" t="s">
        <v>115</v>
      </c>
      <c r="H14" s="16" t="s">
        <v>34</v>
      </c>
      <c r="I14" s="16" t="s">
        <v>116</v>
      </c>
      <c r="J14" s="16" t="s">
        <v>117</v>
      </c>
      <c r="K14" s="15">
        <v>1</v>
      </c>
      <c r="L14" s="15" t="s">
        <v>52</v>
      </c>
      <c r="M14" s="16" t="s">
        <v>36</v>
      </c>
      <c r="N14" s="15">
        <v>4</v>
      </c>
      <c r="O14" s="28"/>
      <c r="P14" s="29"/>
      <c r="Q14" s="29"/>
      <c r="R14" s="28">
        <f t="shared" si="0"/>
        <v>0</v>
      </c>
      <c r="S14" s="29"/>
      <c r="T14" s="30">
        <v>1351529</v>
      </c>
      <c r="U14" s="30">
        <v>0</v>
      </c>
      <c r="V14" s="30">
        <f t="shared" si="1"/>
        <v>1351529</v>
      </c>
      <c r="W14" s="30">
        <v>0</v>
      </c>
      <c r="X14" s="25">
        <f t="shared" si="3"/>
        <v>0</v>
      </c>
      <c r="Y14" s="30">
        <v>0</v>
      </c>
      <c r="Z14" s="25">
        <f t="shared" si="4"/>
        <v>0</v>
      </c>
      <c r="AA14" s="30">
        <v>0</v>
      </c>
      <c r="AB14" s="25">
        <f t="shared" si="2"/>
        <v>0</v>
      </c>
      <c r="AML14"/>
    </row>
    <row r="15" spans="1:28 1026:1026" s="12" customFormat="1" ht="40.799999999999997" x14ac:dyDescent="0.25">
      <c r="A15" s="15" t="s">
        <v>53</v>
      </c>
      <c r="B15" s="16" t="s">
        <v>47</v>
      </c>
      <c r="C15" s="15" t="s">
        <v>50</v>
      </c>
      <c r="D15" s="15" t="s">
        <v>61</v>
      </c>
      <c r="E15" s="15" t="s">
        <v>51</v>
      </c>
      <c r="F15" s="15" t="s">
        <v>62</v>
      </c>
      <c r="G15" s="24" t="s">
        <v>85</v>
      </c>
      <c r="H15" s="16" t="s">
        <v>34</v>
      </c>
      <c r="I15" s="16" t="s">
        <v>91</v>
      </c>
      <c r="J15" s="16" t="s">
        <v>92</v>
      </c>
      <c r="K15" s="15">
        <v>1</v>
      </c>
      <c r="L15" s="15" t="s">
        <v>52</v>
      </c>
      <c r="M15" s="16" t="s">
        <v>36</v>
      </c>
      <c r="N15" s="15">
        <v>3</v>
      </c>
      <c r="O15" s="28"/>
      <c r="P15" s="29"/>
      <c r="Q15" s="29"/>
      <c r="R15" s="28">
        <f t="shared" si="0"/>
        <v>0</v>
      </c>
      <c r="S15" s="29"/>
      <c r="T15" s="30">
        <v>46525084</v>
      </c>
      <c r="U15" s="30">
        <v>0</v>
      </c>
      <c r="V15" s="30">
        <f t="shared" si="1"/>
        <v>46525084</v>
      </c>
      <c r="W15" s="30">
        <v>34962604.829999998</v>
      </c>
      <c r="X15" s="25">
        <f t="shared" si="3"/>
        <v>0.75147859657813831</v>
      </c>
      <c r="Y15" s="30">
        <v>14892541.720000001</v>
      </c>
      <c r="Z15" s="25">
        <f t="shared" si="4"/>
        <v>0.32009704098546066</v>
      </c>
      <c r="AA15" s="30">
        <v>14692735.83</v>
      </c>
      <c r="AB15" s="25">
        <f t="shared" si="2"/>
        <v>0.3158024567994332</v>
      </c>
      <c r="AML15"/>
    </row>
    <row r="16" spans="1:28 1026:1026" s="27" customFormat="1" ht="30.6" x14ac:dyDescent="0.25">
      <c r="A16" s="15" t="s">
        <v>53</v>
      </c>
      <c r="B16" s="16" t="s">
        <v>47</v>
      </c>
      <c r="C16" s="15" t="s">
        <v>50</v>
      </c>
      <c r="D16" s="15" t="s">
        <v>63</v>
      </c>
      <c r="E16" s="15" t="s">
        <v>51</v>
      </c>
      <c r="F16" s="15" t="s">
        <v>38</v>
      </c>
      <c r="G16" s="24" t="s">
        <v>85</v>
      </c>
      <c r="H16" s="16" t="s">
        <v>34</v>
      </c>
      <c r="I16" s="16" t="s">
        <v>39</v>
      </c>
      <c r="J16" s="16" t="s">
        <v>93</v>
      </c>
      <c r="K16" s="15">
        <v>1</v>
      </c>
      <c r="L16" s="15" t="s">
        <v>52</v>
      </c>
      <c r="M16" s="16" t="s">
        <v>36</v>
      </c>
      <c r="N16" s="15">
        <v>1</v>
      </c>
      <c r="O16" s="28"/>
      <c r="P16" s="29"/>
      <c r="Q16" s="29"/>
      <c r="R16" s="28">
        <f t="shared" si="0"/>
        <v>0</v>
      </c>
      <c r="S16" s="29"/>
      <c r="T16" s="30">
        <v>518242280.80000001</v>
      </c>
      <c r="U16" s="31">
        <v>0</v>
      </c>
      <c r="V16" s="31">
        <f t="shared" si="1"/>
        <v>518242280.80000001</v>
      </c>
      <c r="W16" s="30">
        <v>516837051.67000002</v>
      </c>
      <c r="X16" s="25">
        <f t="shared" si="3"/>
        <v>0.99728847069785431</v>
      </c>
      <c r="Y16" s="30">
        <v>318590369.18000001</v>
      </c>
      <c r="Z16" s="25">
        <f t="shared" si="4"/>
        <v>0.61475178885095705</v>
      </c>
      <c r="AA16" s="30">
        <v>317726393.33999997</v>
      </c>
      <c r="AB16" s="25">
        <f t="shared" si="2"/>
        <v>0.61308466157861963</v>
      </c>
      <c r="AML16" s="26"/>
    </row>
    <row r="17" spans="1:1026" s="12" customFormat="1" ht="40.799999999999997" x14ac:dyDescent="0.25">
      <c r="A17" s="15" t="s">
        <v>53</v>
      </c>
      <c r="B17" s="16" t="s">
        <v>47</v>
      </c>
      <c r="C17" s="15" t="s">
        <v>50</v>
      </c>
      <c r="D17" s="15" t="s">
        <v>61</v>
      </c>
      <c r="E17" s="15" t="s">
        <v>51</v>
      </c>
      <c r="F17" s="15" t="s">
        <v>41</v>
      </c>
      <c r="G17" s="24" t="s">
        <v>85</v>
      </c>
      <c r="H17" s="16" t="s">
        <v>34</v>
      </c>
      <c r="I17" s="16" t="s">
        <v>94</v>
      </c>
      <c r="J17" s="16" t="s">
        <v>95</v>
      </c>
      <c r="K17" s="15">
        <v>1</v>
      </c>
      <c r="L17" s="15" t="s">
        <v>52</v>
      </c>
      <c r="M17" s="16" t="s">
        <v>36</v>
      </c>
      <c r="N17" s="15">
        <v>3</v>
      </c>
      <c r="O17" s="28"/>
      <c r="P17" s="29"/>
      <c r="Q17" s="29"/>
      <c r="R17" s="28">
        <f t="shared" si="0"/>
        <v>0</v>
      </c>
      <c r="S17" s="29"/>
      <c r="T17" s="30">
        <v>40845754</v>
      </c>
      <c r="U17" s="30">
        <v>0</v>
      </c>
      <c r="V17" s="30">
        <f t="shared" si="1"/>
        <v>40845754</v>
      </c>
      <c r="W17" s="30">
        <v>34029139.969999999</v>
      </c>
      <c r="X17" s="25">
        <f t="shared" ref="X17" si="5">W17/V17</f>
        <v>0.83311327708627925</v>
      </c>
      <c r="Y17" s="30">
        <v>23748171.57</v>
      </c>
      <c r="Z17" s="25">
        <f t="shared" ref="Z17" si="6">Y17/V17</f>
        <v>0.58141102181636795</v>
      </c>
      <c r="AA17" s="30">
        <v>23748171.57</v>
      </c>
      <c r="AB17" s="25">
        <f t="shared" ref="AB17" si="7">AA17/V17</f>
        <v>0.58141102181636795</v>
      </c>
      <c r="AML17"/>
    </row>
    <row r="18" spans="1:1026" s="12" customFormat="1" ht="40.799999999999997" x14ac:dyDescent="0.25">
      <c r="A18" s="15" t="s">
        <v>53</v>
      </c>
      <c r="B18" s="16" t="s">
        <v>47</v>
      </c>
      <c r="C18" s="15" t="s">
        <v>50</v>
      </c>
      <c r="D18" s="15" t="s">
        <v>63</v>
      </c>
      <c r="E18" s="15" t="s">
        <v>51</v>
      </c>
      <c r="F18" s="15" t="s">
        <v>40</v>
      </c>
      <c r="G18" s="24" t="s">
        <v>85</v>
      </c>
      <c r="H18" s="16" t="s">
        <v>34</v>
      </c>
      <c r="I18" s="16" t="s">
        <v>96</v>
      </c>
      <c r="J18" s="16" t="s">
        <v>97</v>
      </c>
      <c r="K18" s="15">
        <v>1</v>
      </c>
      <c r="L18" s="15" t="s">
        <v>52</v>
      </c>
      <c r="M18" s="16" t="s">
        <v>36</v>
      </c>
      <c r="N18" s="15">
        <v>3</v>
      </c>
      <c r="O18" s="28"/>
      <c r="P18" s="29"/>
      <c r="Q18" s="29"/>
      <c r="R18" s="28">
        <f t="shared" si="0"/>
        <v>0</v>
      </c>
      <c r="S18" s="29"/>
      <c r="T18" s="30">
        <v>1535500</v>
      </c>
      <c r="U18" s="30">
        <v>0</v>
      </c>
      <c r="V18" s="30">
        <f t="shared" si="1"/>
        <v>1535500</v>
      </c>
      <c r="W18" s="30">
        <v>1511832</v>
      </c>
      <c r="X18" s="25">
        <f t="shared" si="3"/>
        <v>0.98458612829697167</v>
      </c>
      <c r="Y18" s="30">
        <v>752082.97</v>
      </c>
      <c r="Z18" s="25">
        <f t="shared" si="4"/>
        <v>0.48979678931943993</v>
      </c>
      <c r="AA18" s="30">
        <v>752082.97</v>
      </c>
      <c r="AB18" s="25">
        <f t="shared" si="2"/>
        <v>0.48979678931943993</v>
      </c>
      <c r="AML18"/>
    </row>
    <row r="19" spans="1:1026" s="12" customFormat="1" ht="40.799999999999997" x14ac:dyDescent="0.25">
      <c r="A19" s="15" t="s">
        <v>53</v>
      </c>
      <c r="B19" s="16" t="s">
        <v>47</v>
      </c>
      <c r="C19" s="15" t="s">
        <v>50</v>
      </c>
      <c r="D19" s="15" t="s">
        <v>63</v>
      </c>
      <c r="E19" s="15" t="s">
        <v>51</v>
      </c>
      <c r="F19" s="15" t="s">
        <v>118</v>
      </c>
      <c r="G19" s="24" t="s">
        <v>86</v>
      </c>
      <c r="H19" s="16" t="s">
        <v>34</v>
      </c>
      <c r="I19" s="16" t="s">
        <v>119</v>
      </c>
      <c r="J19" s="16" t="s">
        <v>120</v>
      </c>
      <c r="K19" s="15">
        <v>1</v>
      </c>
      <c r="L19" s="15" t="s">
        <v>52</v>
      </c>
      <c r="M19" s="16" t="s">
        <v>36</v>
      </c>
      <c r="N19" s="15">
        <v>4</v>
      </c>
      <c r="O19" s="28"/>
      <c r="P19" s="29"/>
      <c r="Q19" s="29"/>
      <c r="R19" s="28">
        <f t="shared" ref="R19:R31" si="8">O19+P19-Q19</f>
        <v>0</v>
      </c>
      <c r="S19" s="29"/>
      <c r="T19" s="30">
        <v>11684714</v>
      </c>
      <c r="U19" s="30">
        <v>0</v>
      </c>
      <c r="V19" s="30">
        <f t="shared" ref="V19:V31" si="9">R19-S19+T19+U19</f>
        <v>11684714</v>
      </c>
      <c r="W19" s="30">
        <v>715437.51</v>
      </c>
      <c r="X19" s="25">
        <f t="shared" ref="X19:X31" si="10">W19/V19</f>
        <v>6.12284999016664E-2</v>
      </c>
      <c r="Y19" s="30">
        <v>0</v>
      </c>
      <c r="Z19" s="25">
        <f t="shared" ref="Z19:Z31" si="11">Y19/V19</f>
        <v>0</v>
      </c>
      <c r="AA19" s="30">
        <v>0</v>
      </c>
      <c r="AB19" s="25">
        <f t="shared" ref="AB19:AB31" si="12">AA19/V19</f>
        <v>0</v>
      </c>
      <c r="AML19"/>
    </row>
    <row r="20" spans="1:1026" s="12" customFormat="1" ht="30.6" x14ac:dyDescent="0.25">
      <c r="A20" s="15" t="s">
        <v>53</v>
      </c>
      <c r="B20" s="16" t="s">
        <v>47</v>
      </c>
      <c r="C20" s="15" t="s">
        <v>50</v>
      </c>
      <c r="D20" s="15" t="s">
        <v>64</v>
      </c>
      <c r="E20" s="15" t="s">
        <v>51</v>
      </c>
      <c r="F20" s="15" t="s">
        <v>100</v>
      </c>
      <c r="G20" s="24" t="s">
        <v>85</v>
      </c>
      <c r="H20" s="16" t="s">
        <v>34</v>
      </c>
      <c r="I20" s="16" t="s">
        <v>101</v>
      </c>
      <c r="J20" s="16" t="s">
        <v>102</v>
      </c>
      <c r="K20" s="15">
        <v>1</v>
      </c>
      <c r="L20" s="15" t="s">
        <v>52</v>
      </c>
      <c r="M20" s="16" t="s">
        <v>36</v>
      </c>
      <c r="N20" s="15">
        <v>3</v>
      </c>
      <c r="O20" s="28"/>
      <c r="P20" s="29"/>
      <c r="Q20" s="29"/>
      <c r="R20" s="28">
        <f t="shared" si="8"/>
        <v>0</v>
      </c>
      <c r="S20" s="29"/>
      <c r="T20" s="30">
        <v>3792238.95</v>
      </c>
      <c r="U20" s="30">
        <v>0</v>
      </c>
      <c r="V20" s="30">
        <f t="shared" si="9"/>
        <v>3792238.95</v>
      </c>
      <c r="W20" s="30">
        <v>3792238.95</v>
      </c>
      <c r="X20" s="25">
        <f t="shared" si="10"/>
        <v>1</v>
      </c>
      <c r="Y20" s="30">
        <v>3792238.38</v>
      </c>
      <c r="Z20" s="25">
        <f t="shared" si="11"/>
        <v>0.9999998496930157</v>
      </c>
      <c r="AA20" s="30">
        <v>3792238.38</v>
      </c>
      <c r="AB20" s="25">
        <f t="shared" si="12"/>
        <v>0.9999998496930157</v>
      </c>
      <c r="AML20"/>
    </row>
    <row r="21" spans="1:1026" s="12" customFormat="1" ht="30.6" x14ac:dyDescent="0.25">
      <c r="A21" s="15" t="s">
        <v>53</v>
      </c>
      <c r="B21" s="16" t="s">
        <v>47</v>
      </c>
      <c r="C21" s="15" t="s">
        <v>50</v>
      </c>
      <c r="D21" s="15" t="s">
        <v>64</v>
      </c>
      <c r="E21" s="15" t="s">
        <v>51</v>
      </c>
      <c r="F21" s="15" t="s">
        <v>65</v>
      </c>
      <c r="G21" s="24" t="s">
        <v>85</v>
      </c>
      <c r="H21" s="16" t="s">
        <v>34</v>
      </c>
      <c r="I21" s="16" t="s">
        <v>35</v>
      </c>
      <c r="J21" s="16" t="s">
        <v>98</v>
      </c>
      <c r="K21" s="15">
        <v>1</v>
      </c>
      <c r="L21" s="15" t="s">
        <v>52</v>
      </c>
      <c r="M21" s="16" t="s">
        <v>36</v>
      </c>
      <c r="N21" s="15">
        <v>4</v>
      </c>
      <c r="O21" s="28"/>
      <c r="P21" s="29"/>
      <c r="Q21" s="29"/>
      <c r="R21" s="28">
        <f t="shared" si="8"/>
        <v>0</v>
      </c>
      <c r="S21" s="29"/>
      <c r="T21" s="30">
        <v>1506000</v>
      </c>
      <c r="U21" s="30">
        <v>0</v>
      </c>
      <c r="V21" s="30">
        <f t="shared" si="9"/>
        <v>1506000</v>
      </c>
      <c r="W21" s="30">
        <v>98144.960000000006</v>
      </c>
      <c r="X21" s="25">
        <f t="shared" si="10"/>
        <v>6.5169296148738384E-2</v>
      </c>
      <c r="Y21" s="30">
        <v>91144.960000000006</v>
      </c>
      <c r="Z21" s="25">
        <f t="shared" si="11"/>
        <v>6.0521221779548474E-2</v>
      </c>
      <c r="AA21" s="30">
        <v>37754.86</v>
      </c>
      <c r="AB21" s="25">
        <f t="shared" si="12"/>
        <v>2.5069628154050467E-2</v>
      </c>
      <c r="AML21"/>
    </row>
    <row r="22" spans="1:1026" s="12" customFormat="1" ht="30.6" x14ac:dyDescent="0.25">
      <c r="A22" s="15" t="s">
        <v>53</v>
      </c>
      <c r="B22" s="16" t="s">
        <v>47</v>
      </c>
      <c r="C22" s="15" t="s">
        <v>50</v>
      </c>
      <c r="D22" s="15" t="s">
        <v>64</v>
      </c>
      <c r="E22" s="15" t="s">
        <v>51</v>
      </c>
      <c r="F22" s="15" t="s">
        <v>65</v>
      </c>
      <c r="G22" s="24" t="s">
        <v>85</v>
      </c>
      <c r="H22" s="16" t="s">
        <v>34</v>
      </c>
      <c r="I22" s="16" t="s">
        <v>35</v>
      </c>
      <c r="J22" s="16" t="s">
        <v>98</v>
      </c>
      <c r="K22" s="15">
        <v>1</v>
      </c>
      <c r="L22" s="15" t="s">
        <v>52</v>
      </c>
      <c r="M22" s="16" t="s">
        <v>36</v>
      </c>
      <c r="N22" s="15">
        <v>3</v>
      </c>
      <c r="O22" s="28"/>
      <c r="P22" s="29"/>
      <c r="Q22" s="29"/>
      <c r="R22" s="28">
        <f t="shared" si="8"/>
        <v>0</v>
      </c>
      <c r="S22" s="29"/>
      <c r="T22" s="30">
        <v>51526732.450000003</v>
      </c>
      <c r="U22" s="30">
        <v>0</v>
      </c>
      <c r="V22" s="30">
        <f t="shared" si="9"/>
        <v>51526732.450000003</v>
      </c>
      <c r="W22" s="30">
        <v>46323785.289999999</v>
      </c>
      <c r="X22" s="25">
        <f t="shared" si="10"/>
        <v>0.89902431393163174</v>
      </c>
      <c r="Y22" s="30">
        <v>23944980.309999999</v>
      </c>
      <c r="Z22" s="25">
        <f t="shared" si="11"/>
        <v>0.46470985392360148</v>
      </c>
      <c r="AA22" s="30">
        <v>23688358.690000001</v>
      </c>
      <c r="AB22" s="25">
        <f t="shared" si="12"/>
        <v>0.45972949503418398</v>
      </c>
      <c r="AML22"/>
    </row>
    <row r="23" spans="1:1026" s="12" customFormat="1" ht="30.6" x14ac:dyDescent="0.25">
      <c r="A23" s="15" t="s">
        <v>53</v>
      </c>
      <c r="B23" s="16" t="s">
        <v>47</v>
      </c>
      <c r="C23" s="15" t="s">
        <v>50</v>
      </c>
      <c r="D23" s="15" t="s">
        <v>64</v>
      </c>
      <c r="E23" s="15" t="s">
        <v>51</v>
      </c>
      <c r="F23" s="15" t="s">
        <v>65</v>
      </c>
      <c r="G23" s="24" t="s">
        <v>85</v>
      </c>
      <c r="H23" s="16" t="s">
        <v>34</v>
      </c>
      <c r="I23" s="16" t="s">
        <v>35</v>
      </c>
      <c r="J23" s="16" t="s">
        <v>98</v>
      </c>
      <c r="K23" s="15">
        <v>1</v>
      </c>
      <c r="L23" s="15" t="s">
        <v>66</v>
      </c>
      <c r="M23" s="16" t="s">
        <v>37</v>
      </c>
      <c r="N23" s="15">
        <v>3</v>
      </c>
      <c r="O23" s="28"/>
      <c r="P23" s="29"/>
      <c r="Q23" s="29"/>
      <c r="R23" s="28">
        <f t="shared" si="8"/>
        <v>0</v>
      </c>
      <c r="S23" s="29"/>
      <c r="T23" s="30">
        <v>2284736</v>
      </c>
      <c r="U23" s="30">
        <v>0</v>
      </c>
      <c r="V23" s="30">
        <f t="shared" si="9"/>
        <v>2284736</v>
      </c>
      <c r="W23" s="30">
        <v>2282795.6</v>
      </c>
      <c r="X23" s="25">
        <f t="shared" si="10"/>
        <v>0.99915071150452395</v>
      </c>
      <c r="Y23" s="30">
        <v>2275548.4300000002</v>
      </c>
      <c r="Z23" s="25">
        <f t="shared" si="11"/>
        <v>0.99597871701588292</v>
      </c>
      <c r="AA23" s="30">
        <v>2275548.4300000002</v>
      </c>
      <c r="AB23" s="25">
        <f t="shared" si="12"/>
        <v>0.99597871701588292</v>
      </c>
      <c r="AML23"/>
    </row>
    <row r="24" spans="1:1026" s="12" customFormat="1" ht="40.799999999999997" x14ac:dyDescent="0.25">
      <c r="A24" s="15" t="s">
        <v>121</v>
      </c>
      <c r="B24" s="16" t="s">
        <v>122</v>
      </c>
      <c r="C24" s="15" t="s">
        <v>50</v>
      </c>
      <c r="D24" s="15" t="s">
        <v>61</v>
      </c>
      <c r="E24" s="15" t="s">
        <v>51</v>
      </c>
      <c r="F24" s="15" t="s">
        <v>62</v>
      </c>
      <c r="G24" s="24" t="s">
        <v>123</v>
      </c>
      <c r="H24" s="16" t="s">
        <v>34</v>
      </c>
      <c r="I24" s="16" t="s">
        <v>91</v>
      </c>
      <c r="J24" s="16" t="s">
        <v>124</v>
      </c>
      <c r="K24" s="15">
        <v>1</v>
      </c>
      <c r="L24" s="15" t="s">
        <v>52</v>
      </c>
      <c r="M24" s="16" t="s">
        <v>36</v>
      </c>
      <c r="N24" s="15">
        <v>3</v>
      </c>
      <c r="O24" s="28"/>
      <c r="P24" s="29"/>
      <c r="Q24" s="29"/>
      <c r="R24" s="28">
        <f t="shared" ref="R24:R26" si="13">O24+P24-Q24</f>
        <v>0</v>
      </c>
      <c r="S24" s="29"/>
      <c r="T24" s="30">
        <v>100000</v>
      </c>
      <c r="U24" s="30">
        <v>0</v>
      </c>
      <c r="V24" s="30">
        <f t="shared" ref="V24:V26" si="14">R24-S24+T24+U24</f>
        <v>100000</v>
      </c>
      <c r="W24" s="30">
        <v>90150</v>
      </c>
      <c r="X24" s="25">
        <f t="shared" ref="X24:X26" si="15">W24/V24</f>
        <v>0.90149999999999997</v>
      </c>
      <c r="Y24" s="30">
        <v>24329.89</v>
      </c>
      <c r="Z24" s="25">
        <f t="shared" ref="Z24:Z26" si="16">Y24/V24</f>
        <v>0.24329889999999998</v>
      </c>
      <c r="AA24" s="30">
        <v>24329.89</v>
      </c>
      <c r="AB24" s="25">
        <f t="shared" ref="AB24:AB26" si="17">AA24/V24</f>
        <v>0.24329889999999998</v>
      </c>
      <c r="AML24"/>
    </row>
    <row r="25" spans="1:1026" s="12" customFormat="1" ht="30.6" x14ac:dyDescent="0.25">
      <c r="A25" s="15" t="s">
        <v>132</v>
      </c>
      <c r="B25" s="16" t="s">
        <v>133</v>
      </c>
      <c r="C25" s="15" t="s">
        <v>50</v>
      </c>
      <c r="D25" s="15" t="s">
        <v>64</v>
      </c>
      <c r="E25" s="15" t="s">
        <v>51</v>
      </c>
      <c r="F25" s="15" t="s">
        <v>65</v>
      </c>
      <c r="G25" s="24" t="s">
        <v>134</v>
      </c>
      <c r="H25" s="16" t="s">
        <v>34</v>
      </c>
      <c r="I25" s="16" t="s">
        <v>35</v>
      </c>
      <c r="J25" s="16" t="s">
        <v>135</v>
      </c>
      <c r="K25" s="15">
        <v>1</v>
      </c>
      <c r="L25" s="15" t="s">
        <v>52</v>
      </c>
      <c r="M25" s="16" t="s">
        <v>36</v>
      </c>
      <c r="N25" s="15">
        <v>3</v>
      </c>
      <c r="O25" s="28"/>
      <c r="P25" s="29"/>
      <c r="Q25" s="29"/>
      <c r="R25" s="28">
        <f t="shared" si="13"/>
        <v>0</v>
      </c>
      <c r="S25" s="29"/>
      <c r="T25" s="30">
        <v>6800</v>
      </c>
      <c r="U25" s="30">
        <v>0</v>
      </c>
      <c r="V25" s="30">
        <f t="shared" si="14"/>
        <v>6800</v>
      </c>
      <c r="W25" s="30">
        <v>0</v>
      </c>
      <c r="X25" s="25">
        <f t="shared" si="15"/>
        <v>0</v>
      </c>
      <c r="Y25" s="30">
        <v>0</v>
      </c>
      <c r="Z25" s="25">
        <f t="shared" si="16"/>
        <v>0</v>
      </c>
      <c r="AA25" s="30">
        <v>0</v>
      </c>
      <c r="AB25" s="25">
        <f t="shared" si="17"/>
        <v>0</v>
      </c>
      <c r="AML25"/>
    </row>
    <row r="26" spans="1:1026" s="12" customFormat="1" ht="40.799999999999997" x14ac:dyDescent="0.25">
      <c r="A26" s="15" t="s">
        <v>67</v>
      </c>
      <c r="B26" s="16" t="s">
        <v>33</v>
      </c>
      <c r="C26" s="15" t="s">
        <v>50</v>
      </c>
      <c r="D26" s="15" t="s">
        <v>61</v>
      </c>
      <c r="E26" s="15" t="s">
        <v>51</v>
      </c>
      <c r="F26" s="15" t="s">
        <v>62</v>
      </c>
      <c r="G26" s="24" t="s">
        <v>86</v>
      </c>
      <c r="H26" s="16" t="s">
        <v>34</v>
      </c>
      <c r="I26" s="16" t="s">
        <v>91</v>
      </c>
      <c r="J26" s="16" t="s">
        <v>103</v>
      </c>
      <c r="K26" s="15">
        <v>1</v>
      </c>
      <c r="L26" s="15" t="s">
        <v>52</v>
      </c>
      <c r="M26" s="16" t="s">
        <v>36</v>
      </c>
      <c r="N26" s="15">
        <v>3</v>
      </c>
      <c r="O26" s="28"/>
      <c r="P26" s="29"/>
      <c r="Q26" s="29"/>
      <c r="R26" s="28">
        <f t="shared" si="13"/>
        <v>0</v>
      </c>
      <c r="S26" s="29"/>
      <c r="T26" s="30">
        <v>1052247.22</v>
      </c>
      <c r="U26" s="30">
        <v>0</v>
      </c>
      <c r="V26" s="30">
        <f t="shared" si="14"/>
        <v>1052247.22</v>
      </c>
      <c r="W26" s="30">
        <v>1052247.22</v>
      </c>
      <c r="X26" s="25">
        <f t="shared" si="15"/>
        <v>1</v>
      </c>
      <c r="Y26" s="30">
        <v>526673.25</v>
      </c>
      <c r="Z26" s="25">
        <f t="shared" si="16"/>
        <v>0.50052234873093793</v>
      </c>
      <c r="AA26" s="30">
        <v>526403.91</v>
      </c>
      <c r="AB26" s="25">
        <f t="shared" si="17"/>
        <v>0.50026638226708742</v>
      </c>
      <c r="AML26"/>
    </row>
    <row r="27" spans="1:1026" s="12" customFormat="1" ht="30.6" x14ac:dyDescent="0.25">
      <c r="A27" s="15" t="s">
        <v>67</v>
      </c>
      <c r="B27" s="16" t="s">
        <v>33</v>
      </c>
      <c r="C27" s="15" t="s">
        <v>50</v>
      </c>
      <c r="D27" s="15" t="s">
        <v>63</v>
      </c>
      <c r="E27" s="15" t="s">
        <v>51</v>
      </c>
      <c r="F27" s="15" t="s">
        <v>38</v>
      </c>
      <c r="G27" s="24" t="s">
        <v>86</v>
      </c>
      <c r="H27" s="16" t="s">
        <v>34</v>
      </c>
      <c r="I27" s="16" t="s">
        <v>39</v>
      </c>
      <c r="J27" s="16" t="s">
        <v>131</v>
      </c>
      <c r="K27" s="15">
        <v>1</v>
      </c>
      <c r="L27" s="15" t="s">
        <v>52</v>
      </c>
      <c r="M27" s="16" t="s">
        <v>36</v>
      </c>
      <c r="N27" s="15">
        <v>1</v>
      </c>
      <c r="O27" s="28"/>
      <c r="P27" s="29"/>
      <c r="Q27" s="29"/>
      <c r="R27" s="28">
        <f t="shared" ref="R27" si="18">O27+P27-Q27</f>
        <v>0</v>
      </c>
      <c r="S27" s="29"/>
      <c r="T27" s="30">
        <v>5900.8</v>
      </c>
      <c r="U27" s="30">
        <v>0</v>
      </c>
      <c r="V27" s="30">
        <f t="shared" ref="V27:V28" si="19">R27-S27+T27+U27</f>
        <v>5900.8</v>
      </c>
      <c r="W27" s="30">
        <v>5900.8</v>
      </c>
      <c r="X27" s="25">
        <f t="shared" ref="X27" si="20">W27/V27</f>
        <v>1</v>
      </c>
      <c r="Y27" s="30">
        <v>5900.8</v>
      </c>
      <c r="Z27" s="25">
        <f t="shared" ref="Z27" si="21">Y27/V27</f>
        <v>1</v>
      </c>
      <c r="AA27" s="30">
        <v>5900.8</v>
      </c>
      <c r="AB27" s="25">
        <f t="shared" ref="AB27" si="22">AA27/V27</f>
        <v>1</v>
      </c>
      <c r="AML27"/>
    </row>
    <row r="28" spans="1:1026" s="12" customFormat="1" ht="40.799999999999997" x14ac:dyDescent="0.25">
      <c r="A28" s="15" t="s">
        <v>67</v>
      </c>
      <c r="B28" s="16" t="s">
        <v>33</v>
      </c>
      <c r="C28" s="15" t="s">
        <v>50</v>
      </c>
      <c r="D28" s="15" t="s">
        <v>63</v>
      </c>
      <c r="E28" s="15" t="s">
        <v>51</v>
      </c>
      <c r="F28" s="15" t="s">
        <v>40</v>
      </c>
      <c r="G28" s="24" t="s">
        <v>86</v>
      </c>
      <c r="H28" s="16" t="s">
        <v>34</v>
      </c>
      <c r="I28" s="16" t="s">
        <v>96</v>
      </c>
      <c r="J28" s="16" t="s">
        <v>104</v>
      </c>
      <c r="K28" s="15">
        <v>1</v>
      </c>
      <c r="L28" s="15" t="s">
        <v>52</v>
      </c>
      <c r="M28" s="16" t="s">
        <v>36</v>
      </c>
      <c r="N28" s="15">
        <v>3</v>
      </c>
      <c r="O28" s="28"/>
      <c r="P28" s="29"/>
      <c r="Q28" s="29"/>
      <c r="R28" s="28">
        <f t="shared" ref="R28:R29" si="23">O28+P28-Q28</f>
        <v>0</v>
      </c>
      <c r="S28" s="29"/>
      <c r="T28" s="30">
        <v>0</v>
      </c>
      <c r="U28" s="30">
        <v>0</v>
      </c>
      <c r="V28" s="30">
        <f t="shared" si="19"/>
        <v>0</v>
      </c>
      <c r="W28" s="30">
        <v>0</v>
      </c>
      <c r="X28" s="25" t="e">
        <f t="shared" ref="X28:X29" si="24">W28/V28</f>
        <v>#DIV/0!</v>
      </c>
      <c r="Y28" s="30">
        <v>0</v>
      </c>
      <c r="Z28" s="25" t="e">
        <f t="shared" ref="Z28:Z29" si="25">Y28/V28</f>
        <v>#DIV/0!</v>
      </c>
      <c r="AA28" s="30">
        <v>0</v>
      </c>
      <c r="AB28" s="25" t="e">
        <f t="shared" ref="AB28:AB29" si="26">AA28/V28</f>
        <v>#DIV/0!</v>
      </c>
      <c r="AML28"/>
    </row>
    <row r="29" spans="1:1026" s="12" customFormat="1" ht="30.6" x14ac:dyDescent="0.25">
      <c r="A29" s="15" t="s">
        <v>67</v>
      </c>
      <c r="B29" s="16" t="s">
        <v>33</v>
      </c>
      <c r="C29" s="15" t="s">
        <v>50</v>
      </c>
      <c r="D29" s="15" t="s">
        <v>64</v>
      </c>
      <c r="E29" s="15" t="s">
        <v>51</v>
      </c>
      <c r="F29" s="15" t="s">
        <v>65</v>
      </c>
      <c r="G29" s="24" t="s">
        <v>86</v>
      </c>
      <c r="H29" s="16" t="s">
        <v>34</v>
      </c>
      <c r="I29" s="16" t="s">
        <v>35</v>
      </c>
      <c r="J29" s="16" t="s">
        <v>99</v>
      </c>
      <c r="K29" s="15">
        <v>1</v>
      </c>
      <c r="L29" s="15" t="s">
        <v>52</v>
      </c>
      <c r="M29" s="16" t="s">
        <v>36</v>
      </c>
      <c r="N29" s="15">
        <v>3</v>
      </c>
      <c r="O29" s="28"/>
      <c r="P29" s="29"/>
      <c r="Q29" s="29"/>
      <c r="R29" s="28">
        <f t="shared" si="23"/>
        <v>0</v>
      </c>
      <c r="S29" s="29"/>
      <c r="T29" s="30">
        <v>140481.04999999999</v>
      </c>
      <c r="U29" s="30">
        <v>0</v>
      </c>
      <c r="V29" s="30">
        <f t="shared" ref="V29" si="27">R29-S29+T29+U29</f>
        <v>140481.04999999999</v>
      </c>
      <c r="W29" s="30">
        <v>140481.04999999999</v>
      </c>
      <c r="X29" s="25">
        <f t="shared" si="24"/>
        <v>1</v>
      </c>
      <c r="Y29" s="30">
        <v>112868.32</v>
      </c>
      <c r="Z29" s="25">
        <f t="shared" si="25"/>
        <v>0.80344160297776834</v>
      </c>
      <c r="AA29" s="30">
        <v>112868.32</v>
      </c>
      <c r="AB29" s="25">
        <f t="shared" si="26"/>
        <v>0.80344160297776834</v>
      </c>
      <c r="AML29"/>
    </row>
    <row r="30" spans="1:1026" s="12" customFormat="1" ht="30.6" x14ac:dyDescent="0.25">
      <c r="A30" s="15" t="s">
        <v>67</v>
      </c>
      <c r="B30" s="16" t="s">
        <v>33</v>
      </c>
      <c r="C30" s="15" t="s">
        <v>50</v>
      </c>
      <c r="D30" s="15" t="s">
        <v>64</v>
      </c>
      <c r="E30" s="15" t="s">
        <v>51</v>
      </c>
      <c r="F30" s="15" t="s">
        <v>65</v>
      </c>
      <c r="G30" s="24" t="s">
        <v>86</v>
      </c>
      <c r="H30" s="16" t="s">
        <v>34</v>
      </c>
      <c r="I30" s="16" t="s">
        <v>35</v>
      </c>
      <c r="J30" s="16" t="s">
        <v>99</v>
      </c>
      <c r="K30" s="15">
        <v>1</v>
      </c>
      <c r="L30" s="15" t="s">
        <v>66</v>
      </c>
      <c r="M30" s="16" t="s">
        <v>37</v>
      </c>
      <c r="N30" s="15">
        <v>3</v>
      </c>
      <c r="O30" s="28"/>
      <c r="P30" s="29"/>
      <c r="Q30" s="29"/>
      <c r="R30" s="28">
        <f t="shared" ref="R30" si="28">O30+P30-Q30</f>
        <v>0</v>
      </c>
      <c r="S30" s="29"/>
      <c r="T30" s="30">
        <v>7247673.29</v>
      </c>
      <c r="U30" s="30">
        <v>0</v>
      </c>
      <c r="V30" s="30">
        <f t="shared" ref="V30" si="29">R30-S30+T30+U30</f>
        <v>7247673.29</v>
      </c>
      <c r="W30" s="30">
        <v>7247673.29</v>
      </c>
      <c r="X30" s="25">
        <f t="shared" ref="X30" si="30">W30/V30</f>
        <v>1</v>
      </c>
      <c r="Y30" s="30">
        <v>2966391.15</v>
      </c>
      <c r="Z30" s="25">
        <f t="shared" ref="Z30" si="31">Y30/V30</f>
        <v>0.40928875120418129</v>
      </c>
      <c r="AA30" s="30">
        <v>2828700.24</v>
      </c>
      <c r="AB30" s="25">
        <f t="shared" ref="AB30" si="32">AA30/V30</f>
        <v>0.39029080462317584</v>
      </c>
      <c r="AML30"/>
    </row>
    <row r="31" spans="1:1026" s="12" customFormat="1" ht="40.799999999999997" x14ac:dyDescent="0.25">
      <c r="A31" s="15" t="s">
        <v>105</v>
      </c>
      <c r="B31" s="16" t="s">
        <v>106</v>
      </c>
      <c r="C31" s="15" t="s">
        <v>54</v>
      </c>
      <c r="D31" s="15" t="s">
        <v>55</v>
      </c>
      <c r="E31" s="15" t="s">
        <v>107</v>
      </c>
      <c r="F31" s="15" t="s">
        <v>108</v>
      </c>
      <c r="G31" s="24" t="s">
        <v>85</v>
      </c>
      <c r="H31" s="16" t="s">
        <v>109</v>
      </c>
      <c r="I31" s="16" t="s">
        <v>110</v>
      </c>
      <c r="J31" s="16" t="s">
        <v>111</v>
      </c>
      <c r="K31" s="15">
        <v>2</v>
      </c>
      <c r="L31" s="15" t="s">
        <v>112</v>
      </c>
      <c r="M31" s="16" t="s">
        <v>113</v>
      </c>
      <c r="N31" s="15">
        <v>3</v>
      </c>
      <c r="O31" s="28"/>
      <c r="P31" s="29"/>
      <c r="Q31" s="29"/>
      <c r="R31" s="28">
        <f t="shared" si="8"/>
        <v>0</v>
      </c>
      <c r="S31" s="29"/>
      <c r="T31" s="30">
        <v>27536539.359999999</v>
      </c>
      <c r="U31" s="30">
        <v>0</v>
      </c>
      <c r="V31" s="30">
        <f t="shared" si="9"/>
        <v>27536539.359999999</v>
      </c>
      <c r="W31" s="30">
        <v>27536539.359999999</v>
      </c>
      <c r="X31" s="25">
        <f t="shared" si="10"/>
        <v>1</v>
      </c>
      <c r="Y31" s="30">
        <v>27452827.079999998</v>
      </c>
      <c r="Z31" s="25">
        <f t="shared" si="11"/>
        <v>0.9969599564089886</v>
      </c>
      <c r="AA31" s="30">
        <v>27452827.079999998</v>
      </c>
      <c r="AB31" s="25">
        <f t="shared" si="12"/>
        <v>0.9969599564089886</v>
      </c>
      <c r="AML31"/>
    </row>
    <row r="32" spans="1:1026" s="56" customFormat="1" x14ac:dyDescent="0.25">
      <c r="A32" s="50" t="s">
        <v>45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2"/>
      <c r="O32" s="21">
        <f>SUM(O10:O31)</f>
        <v>0</v>
      </c>
      <c r="P32" s="53"/>
      <c r="Q32" s="53"/>
      <c r="R32" s="54">
        <f>SUM(R10:R31)</f>
        <v>0</v>
      </c>
      <c r="S32" s="53"/>
      <c r="T32" s="54">
        <f>SUM(T10:T31)</f>
        <v>952141654.91999996</v>
      </c>
      <c r="U32" s="54">
        <f>SUM(U10:U31)</f>
        <v>58950</v>
      </c>
      <c r="V32" s="54">
        <f>SUM(V10:V31)</f>
        <v>952200604.91999996</v>
      </c>
      <c r="W32" s="54">
        <f>SUM(W10:W31)</f>
        <v>912081776.43000007</v>
      </c>
      <c r="X32" s="25">
        <f>W32/V32</f>
        <v>0.95786725162459807</v>
      </c>
      <c r="Y32" s="54">
        <f>SUM(Y10:Y31)</f>
        <v>558630242.37</v>
      </c>
      <c r="Z32" s="25">
        <f>Y32/V32</f>
        <v>0.58667284969529487</v>
      </c>
      <c r="AA32" s="54">
        <f>SUM(AA10:AA31)</f>
        <v>557104780.1500001</v>
      </c>
      <c r="AB32" s="25">
        <f>AA32/V32</f>
        <v>0.58507081099450231</v>
      </c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  <c r="IX32" s="55"/>
      <c r="IY32" s="55"/>
      <c r="IZ32" s="55"/>
      <c r="JA32" s="55"/>
      <c r="JB32" s="55"/>
      <c r="JC32" s="55"/>
      <c r="JD32" s="55"/>
      <c r="JE32" s="55"/>
      <c r="JF32" s="55"/>
      <c r="JG32" s="55"/>
      <c r="JH32" s="55"/>
      <c r="JI32" s="55"/>
      <c r="JJ32" s="55"/>
      <c r="JK32" s="55"/>
      <c r="JL32" s="55"/>
      <c r="JM32" s="55"/>
      <c r="JN32" s="55"/>
      <c r="JO32" s="55"/>
      <c r="JP32" s="55"/>
      <c r="JQ32" s="55"/>
      <c r="JR32" s="55"/>
      <c r="JS32" s="55"/>
      <c r="JT32" s="55"/>
      <c r="JU32" s="55"/>
      <c r="JV32" s="55"/>
      <c r="JW32" s="55"/>
      <c r="JX32" s="55"/>
      <c r="JY32" s="55"/>
      <c r="JZ32" s="55"/>
      <c r="KA32" s="55"/>
      <c r="KB32" s="55"/>
      <c r="KC32" s="55"/>
      <c r="KD32" s="55"/>
      <c r="KE32" s="55"/>
      <c r="KF32" s="55"/>
      <c r="KG32" s="55"/>
      <c r="KH32" s="55"/>
      <c r="KI32" s="55"/>
      <c r="KJ32" s="55"/>
      <c r="KK32" s="55"/>
      <c r="KL32" s="55"/>
      <c r="KM32" s="55"/>
      <c r="KN32" s="55"/>
      <c r="KO32" s="55"/>
      <c r="KP32" s="55"/>
      <c r="KQ32" s="55"/>
      <c r="KR32" s="55"/>
      <c r="KS32" s="55"/>
      <c r="KT32" s="55"/>
      <c r="KU32" s="55"/>
      <c r="KV32" s="55"/>
      <c r="KW32" s="55"/>
      <c r="KX32" s="55"/>
      <c r="KY32" s="55"/>
      <c r="KZ32" s="55"/>
      <c r="LA32" s="55"/>
      <c r="LB32" s="55"/>
      <c r="LC32" s="55"/>
      <c r="LD32" s="55"/>
      <c r="LE32" s="55"/>
      <c r="LF32" s="55"/>
      <c r="LG32" s="55"/>
      <c r="LH32" s="55"/>
      <c r="LI32" s="55"/>
      <c r="LJ32" s="55"/>
      <c r="LK32" s="55"/>
      <c r="LL32" s="55"/>
      <c r="LM32" s="55"/>
      <c r="LN32" s="55"/>
      <c r="LO32" s="55"/>
      <c r="LP32" s="55"/>
      <c r="LQ32" s="55"/>
      <c r="LR32" s="55"/>
      <c r="LS32" s="55"/>
      <c r="LT32" s="55"/>
      <c r="LU32" s="55"/>
      <c r="LV32" s="55"/>
      <c r="LW32" s="55"/>
      <c r="LX32" s="55"/>
      <c r="LY32" s="55"/>
      <c r="LZ32" s="55"/>
      <c r="MA32" s="55"/>
      <c r="MB32" s="55"/>
      <c r="MC32" s="55"/>
      <c r="MD32" s="55"/>
      <c r="ME32" s="55"/>
      <c r="MF32" s="55"/>
      <c r="MG32" s="55"/>
      <c r="MH32" s="55"/>
      <c r="MI32" s="55"/>
      <c r="MJ32" s="55"/>
      <c r="MK32" s="55"/>
      <c r="ML32" s="55"/>
      <c r="MM32" s="55"/>
      <c r="MN32" s="55"/>
      <c r="MO32" s="55"/>
      <c r="MP32" s="55"/>
      <c r="MQ32" s="55"/>
      <c r="MR32" s="55"/>
      <c r="MS32" s="55"/>
      <c r="MT32" s="55"/>
      <c r="MU32" s="55"/>
      <c r="MV32" s="55"/>
      <c r="MW32" s="55"/>
      <c r="MX32" s="55"/>
      <c r="MY32" s="55"/>
      <c r="MZ32" s="55"/>
      <c r="NA32" s="55"/>
      <c r="NB32" s="55"/>
      <c r="NC32" s="55"/>
      <c r="ND32" s="55"/>
      <c r="NE32" s="55"/>
      <c r="NF32" s="55"/>
      <c r="NG32" s="55"/>
      <c r="NH32" s="55"/>
      <c r="NI32" s="55"/>
      <c r="NJ32" s="55"/>
      <c r="NK32" s="55"/>
      <c r="NL32" s="55"/>
      <c r="NM32" s="55"/>
      <c r="NN32" s="55"/>
      <c r="NO32" s="55"/>
      <c r="NP32" s="55"/>
      <c r="NQ32" s="55"/>
      <c r="NR32" s="55"/>
      <c r="NS32" s="55"/>
      <c r="NT32" s="55"/>
      <c r="NU32" s="55"/>
      <c r="NV32" s="55"/>
      <c r="NW32" s="55"/>
      <c r="NX32" s="55"/>
      <c r="NY32" s="55"/>
      <c r="NZ32" s="55"/>
      <c r="OA32" s="55"/>
      <c r="OB32" s="55"/>
      <c r="OC32" s="55"/>
      <c r="OD32" s="55"/>
      <c r="OE32" s="55"/>
      <c r="OF32" s="55"/>
      <c r="OG32" s="55"/>
      <c r="OH32" s="55"/>
      <c r="OI32" s="55"/>
      <c r="OJ32" s="55"/>
      <c r="OK32" s="55"/>
      <c r="OL32" s="55"/>
      <c r="OM32" s="55"/>
      <c r="ON32" s="55"/>
      <c r="OO32" s="55"/>
      <c r="OP32" s="55"/>
      <c r="OQ32" s="55"/>
      <c r="OR32" s="55"/>
      <c r="OS32" s="55"/>
      <c r="OT32" s="55"/>
      <c r="OU32" s="55"/>
      <c r="OV32" s="55"/>
      <c r="OW32" s="55"/>
      <c r="OX32" s="55"/>
      <c r="OY32" s="55"/>
      <c r="OZ32" s="55"/>
      <c r="PA32" s="55"/>
      <c r="PB32" s="55"/>
      <c r="PC32" s="55"/>
      <c r="PD32" s="55"/>
      <c r="PE32" s="55"/>
      <c r="PF32" s="55"/>
      <c r="PG32" s="55"/>
      <c r="PH32" s="55"/>
      <c r="PI32" s="55"/>
      <c r="PJ32" s="55"/>
      <c r="PK32" s="55"/>
      <c r="PL32" s="55"/>
      <c r="PM32" s="55"/>
      <c r="PN32" s="55"/>
      <c r="PO32" s="55"/>
      <c r="PP32" s="55"/>
      <c r="PQ32" s="55"/>
      <c r="PR32" s="55"/>
      <c r="PS32" s="55"/>
      <c r="PT32" s="55"/>
      <c r="PU32" s="55"/>
      <c r="PV32" s="55"/>
      <c r="PW32" s="55"/>
      <c r="PX32" s="55"/>
      <c r="PY32" s="55"/>
      <c r="PZ32" s="55"/>
      <c r="QA32" s="55"/>
      <c r="QB32" s="55"/>
      <c r="QC32" s="55"/>
      <c r="QD32" s="55"/>
      <c r="QE32" s="55"/>
      <c r="QF32" s="55"/>
      <c r="QG32" s="55"/>
      <c r="QH32" s="55"/>
      <c r="QI32" s="55"/>
      <c r="QJ32" s="55"/>
      <c r="QK32" s="55"/>
      <c r="QL32" s="55"/>
      <c r="QM32" s="55"/>
      <c r="QN32" s="55"/>
      <c r="QO32" s="55"/>
      <c r="QP32" s="55"/>
      <c r="QQ32" s="55"/>
      <c r="QR32" s="55"/>
      <c r="QS32" s="55"/>
      <c r="QT32" s="55"/>
      <c r="QU32" s="55"/>
      <c r="QV32" s="55"/>
      <c r="QW32" s="55"/>
      <c r="QX32" s="55"/>
      <c r="QY32" s="55"/>
      <c r="QZ32" s="55"/>
      <c r="RA32" s="55"/>
      <c r="RB32" s="55"/>
      <c r="RC32" s="55"/>
      <c r="RD32" s="55"/>
      <c r="RE32" s="55"/>
      <c r="RF32" s="55"/>
      <c r="RG32" s="55"/>
      <c r="RH32" s="55"/>
      <c r="RI32" s="55"/>
      <c r="RJ32" s="55"/>
      <c r="RK32" s="55"/>
      <c r="RL32" s="55"/>
      <c r="RM32" s="55"/>
      <c r="RN32" s="55"/>
      <c r="RO32" s="55"/>
      <c r="RP32" s="55"/>
      <c r="RQ32" s="55"/>
      <c r="RR32" s="55"/>
      <c r="RS32" s="55"/>
      <c r="RT32" s="55"/>
      <c r="RU32" s="55"/>
      <c r="RV32" s="55"/>
      <c r="RW32" s="55"/>
      <c r="RX32" s="55"/>
      <c r="RY32" s="55"/>
      <c r="RZ32" s="55"/>
      <c r="SA32" s="55"/>
      <c r="SB32" s="55"/>
      <c r="SC32" s="55"/>
      <c r="SD32" s="55"/>
      <c r="SE32" s="55"/>
      <c r="SF32" s="55"/>
      <c r="SG32" s="55"/>
      <c r="SH32" s="55"/>
      <c r="SI32" s="55"/>
      <c r="SJ32" s="55"/>
      <c r="SK32" s="55"/>
      <c r="SL32" s="55"/>
      <c r="SM32" s="55"/>
      <c r="SN32" s="55"/>
      <c r="SO32" s="55"/>
      <c r="SP32" s="55"/>
      <c r="SQ32" s="55"/>
      <c r="SR32" s="55"/>
      <c r="SS32" s="55"/>
      <c r="ST32" s="55"/>
      <c r="SU32" s="55"/>
      <c r="SV32" s="55"/>
      <c r="SW32" s="55"/>
      <c r="SX32" s="55"/>
      <c r="SY32" s="55"/>
      <c r="SZ32" s="55"/>
      <c r="TA32" s="55"/>
      <c r="TB32" s="55"/>
      <c r="TC32" s="55"/>
      <c r="TD32" s="55"/>
      <c r="TE32" s="55"/>
      <c r="TF32" s="55"/>
      <c r="TG32" s="55"/>
      <c r="TH32" s="55"/>
      <c r="TI32" s="55"/>
      <c r="TJ32" s="55"/>
      <c r="TK32" s="55"/>
      <c r="TL32" s="55"/>
      <c r="TM32" s="55"/>
      <c r="TN32" s="55"/>
      <c r="TO32" s="55"/>
      <c r="TP32" s="55"/>
      <c r="TQ32" s="55"/>
      <c r="TR32" s="55"/>
      <c r="TS32" s="55"/>
      <c r="TT32" s="55"/>
      <c r="TU32" s="55"/>
      <c r="TV32" s="55"/>
      <c r="TW32" s="55"/>
      <c r="TX32" s="55"/>
      <c r="TY32" s="55"/>
      <c r="TZ32" s="55"/>
      <c r="UA32" s="55"/>
      <c r="UB32" s="55"/>
      <c r="UC32" s="55"/>
      <c r="UD32" s="55"/>
      <c r="UE32" s="55"/>
      <c r="UF32" s="55"/>
      <c r="UG32" s="55"/>
      <c r="UH32" s="55"/>
      <c r="UI32" s="55"/>
      <c r="UJ32" s="55"/>
      <c r="UK32" s="55"/>
      <c r="UL32" s="55"/>
      <c r="UM32" s="55"/>
      <c r="UN32" s="55"/>
      <c r="UO32" s="55"/>
      <c r="UP32" s="55"/>
      <c r="UQ32" s="55"/>
      <c r="UR32" s="55"/>
      <c r="US32" s="55"/>
      <c r="UT32" s="55"/>
      <c r="UU32" s="55"/>
      <c r="UV32" s="55"/>
      <c r="UW32" s="55"/>
      <c r="UX32" s="55"/>
      <c r="UY32" s="55"/>
      <c r="UZ32" s="55"/>
      <c r="VA32" s="55"/>
      <c r="VB32" s="55"/>
      <c r="VC32" s="55"/>
      <c r="VD32" s="55"/>
      <c r="VE32" s="55"/>
      <c r="VF32" s="55"/>
      <c r="VG32" s="55"/>
      <c r="VH32" s="55"/>
      <c r="VI32" s="55"/>
      <c r="VJ32" s="55"/>
      <c r="VK32" s="55"/>
      <c r="VL32" s="55"/>
      <c r="VM32" s="55"/>
      <c r="VN32" s="55"/>
      <c r="VO32" s="55"/>
      <c r="VP32" s="55"/>
      <c r="VQ32" s="55"/>
      <c r="VR32" s="55"/>
      <c r="VS32" s="55"/>
      <c r="VT32" s="55"/>
      <c r="VU32" s="55"/>
      <c r="VV32" s="55"/>
      <c r="VW32" s="55"/>
      <c r="VX32" s="55"/>
      <c r="VY32" s="55"/>
      <c r="VZ32" s="55"/>
      <c r="WA32" s="55"/>
      <c r="WB32" s="55"/>
      <c r="WC32" s="55"/>
      <c r="WD32" s="55"/>
      <c r="WE32" s="55"/>
      <c r="WF32" s="55"/>
      <c r="WG32" s="55"/>
      <c r="WH32" s="55"/>
      <c r="WI32" s="55"/>
      <c r="WJ32" s="55"/>
      <c r="WK32" s="55"/>
      <c r="WL32" s="55"/>
      <c r="WM32" s="55"/>
      <c r="WN32" s="55"/>
      <c r="WO32" s="55"/>
      <c r="WP32" s="55"/>
      <c r="WQ32" s="55"/>
      <c r="WR32" s="55"/>
      <c r="WS32" s="55"/>
      <c r="WT32" s="55"/>
      <c r="WU32" s="55"/>
      <c r="WV32" s="55"/>
      <c r="WW32" s="55"/>
      <c r="WX32" s="55"/>
      <c r="WY32" s="55"/>
      <c r="WZ32" s="55"/>
      <c r="XA32" s="55"/>
      <c r="XB32" s="55"/>
      <c r="XC32" s="55"/>
      <c r="XD32" s="55"/>
      <c r="XE32" s="55"/>
      <c r="XF32" s="55"/>
      <c r="XG32" s="55"/>
      <c r="XH32" s="55"/>
      <c r="XI32" s="55"/>
      <c r="XJ32" s="55"/>
      <c r="XK32" s="55"/>
      <c r="XL32" s="55"/>
      <c r="XM32" s="55"/>
      <c r="XN32" s="55"/>
      <c r="XO32" s="55"/>
      <c r="XP32" s="55"/>
      <c r="XQ32" s="55"/>
      <c r="XR32" s="55"/>
      <c r="XS32" s="55"/>
      <c r="XT32" s="55"/>
      <c r="XU32" s="55"/>
      <c r="XV32" s="55"/>
      <c r="XW32" s="55"/>
      <c r="XX32" s="55"/>
      <c r="XY32" s="55"/>
      <c r="XZ32" s="55"/>
      <c r="YA32" s="55"/>
      <c r="YB32" s="55"/>
      <c r="YC32" s="55"/>
      <c r="YD32" s="55"/>
      <c r="YE32" s="55"/>
      <c r="YF32" s="55"/>
      <c r="YG32" s="55"/>
      <c r="YH32" s="55"/>
      <c r="YI32" s="55"/>
      <c r="YJ32" s="55"/>
      <c r="YK32" s="55"/>
      <c r="YL32" s="55"/>
      <c r="YM32" s="55"/>
      <c r="YN32" s="55"/>
      <c r="YO32" s="55"/>
      <c r="YP32" s="55"/>
      <c r="YQ32" s="55"/>
      <c r="YR32" s="55"/>
      <c r="YS32" s="55"/>
      <c r="YT32" s="55"/>
      <c r="YU32" s="55"/>
      <c r="YV32" s="55"/>
      <c r="YW32" s="55"/>
      <c r="YX32" s="55"/>
      <c r="YY32" s="55"/>
      <c r="YZ32" s="55"/>
      <c r="ZA32" s="55"/>
      <c r="ZB32" s="55"/>
      <c r="ZC32" s="55"/>
      <c r="ZD32" s="55"/>
      <c r="ZE32" s="55"/>
      <c r="ZF32" s="55"/>
      <c r="ZG32" s="55"/>
      <c r="ZH32" s="55"/>
      <c r="ZI32" s="55"/>
      <c r="ZJ32" s="55"/>
      <c r="ZK32" s="55"/>
      <c r="ZL32" s="55"/>
      <c r="ZM32" s="55"/>
      <c r="ZN32" s="55"/>
      <c r="ZO32" s="55"/>
      <c r="ZP32" s="55"/>
      <c r="ZQ32" s="55"/>
      <c r="ZR32" s="55"/>
      <c r="ZS32" s="55"/>
      <c r="ZT32" s="55"/>
      <c r="ZU32" s="55"/>
      <c r="ZV32" s="55"/>
      <c r="ZW32" s="55"/>
      <c r="ZX32" s="55"/>
      <c r="ZY32" s="55"/>
      <c r="ZZ32" s="55"/>
      <c r="AAA32" s="55"/>
      <c r="AAB32" s="55"/>
      <c r="AAC32" s="55"/>
      <c r="AAD32" s="55"/>
      <c r="AAE32" s="55"/>
      <c r="AAF32" s="55"/>
      <c r="AAG32" s="55"/>
      <c r="AAH32" s="55"/>
      <c r="AAI32" s="55"/>
      <c r="AAJ32" s="55"/>
      <c r="AAK32" s="55"/>
      <c r="AAL32" s="55"/>
      <c r="AAM32" s="55"/>
      <c r="AAN32" s="55"/>
      <c r="AAO32" s="55"/>
      <c r="AAP32" s="55"/>
      <c r="AAQ32" s="55"/>
      <c r="AAR32" s="55"/>
      <c r="AAS32" s="55"/>
      <c r="AAT32" s="55"/>
      <c r="AAU32" s="55"/>
      <c r="AAV32" s="55"/>
      <c r="AAW32" s="55"/>
      <c r="AAX32" s="55"/>
      <c r="AAY32" s="55"/>
      <c r="AAZ32" s="55"/>
      <c r="ABA32" s="55"/>
      <c r="ABB32" s="55"/>
      <c r="ABC32" s="55"/>
      <c r="ABD32" s="55"/>
      <c r="ABE32" s="55"/>
      <c r="ABF32" s="55"/>
      <c r="ABG32" s="55"/>
      <c r="ABH32" s="55"/>
      <c r="ABI32" s="55"/>
      <c r="ABJ32" s="55"/>
      <c r="ABK32" s="55"/>
      <c r="ABL32" s="55"/>
      <c r="ABM32" s="55"/>
      <c r="ABN32" s="55"/>
      <c r="ABO32" s="55"/>
      <c r="ABP32" s="55"/>
      <c r="ABQ32" s="55"/>
      <c r="ABR32" s="55"/>
      <c r="ABS32" s="55"/>
      <c r="ABT32" s="55"/>
      <c r="ABU32" s="55"/>
      <c r="ABV32" s="55"/>
      <c r="ABW32" s="55"/>
      <c r="ABX32" s="55"/>
      <c r="ABY32" s="55"/>
      <c r="ABZ32" s="55"/>
      <c r="ACA32" s="55"/>
      <c r="ACB32" s="55"/>
      <c r="ACC32" s="55"/>
      <c r="ACD32" s="55"/>
      <c r="ACE32" s="55"/>
      <c r="ACF32" s="55"/>
      <c r="ACG32" s="55"/>
      <c r="ACH32" s="55"/>
      <c r="ACI32" s="55"/>
      <c r="ACJ32" s="55"/>
      <c r="ACK32" s="55"/>
      <c r="ACL32" s="55"/>
      <c r="ACM32" s="55"/>
      <c r="ACN32" s="55"/>
      <c r="ACO32" s="55"/>
      <c r="ACP32" s="55"/>
      <c r="ACQ32" s="55"/>
      <c r="ACR32" s="55"/>
      <c r="ACS32" s="55"/>
      <c r="ACT32" s="55"/>
      <c r="ACU32" s="55"/>
      <c r="ACV32" s="55"/>
      <c r="ACW32" s="55"/>
      <c r="ACX32" s="55"/>
      <c r="ACY32" s="55"/>
      <c r="ACZ32" s="55"/>
      <c r="ADA32" s="55"/>
      <c r="ADB32" s="55"/>
      <c r="ADC32" s="55"/>
      <c r="ADD32" s="55"/>
      <c r="ADE32" s="55"/>
      <c r="ADF32" s="55"/>
      <c r="ADG32" s="55"/>
      <c r="ADH32" s="55"/>
      <c r="ADI32" s="55"/>
      <c r="ADJ32" s="55"/>
      <c r="ADK32" s="55"/>
      <c r="ADL32" s="55"/>
      <c r="ADM32" s="55"/>
      <c r="ADN32" s="55"/>
      <c r="ADO32" s="55"/>
      <c r="ADP32" s="55"/>
      <c r="ADQ32" s="55"/>
      <c r="ADR32" s="55"/>
      <c r="ADS32" s="55"/>
      <c r="ADT32" s="55"/>
      <c r="ADU32" s="55"/>
      <c r="ADV32" s="55"/>
      <c r="ADW32" s="55"/>
      <c r="ADX32" s="55"/>
      <c r="ADY32" s="55"/>
      <c r="ADZ32" s="55"/>
      <c r="AEA32" s="55"/>
      <c r="AEB32" s="55"/>
      <c r="AEC32" s="55"/>
      <c r="AED32" s="55"/>
      <c r="AEE32" s="55"/>
      <c r="AEF32" s="55"/>
      <c r="AEG32" s="55"/>
      <c r="AEH32" s="55"/>
      <c r="AEI32" s="55"/>
      <c r="AEJ32" s="55"/>
      <c r="AEK32" s="55"/>
      <c r="AEL32" s="55"/>
      <c r="AEM32" s="55"/>
      <c r="AEN32" s="55"/>
      <c r="AEO32" s="55"/>
      <c r="AEP32" s="55"/>
      <c r="AEQ32" s="55"/>
      <c r="AER32" s="55"/>
      <c r="AES32" s="55"/>
      <c r="AET32" s="55"/>
      <c r="AEU32" s="55"/>
      <c r="AEV32" s="55"/>
      <c r="AEW32" s="55"/>
      <c r="AEX32" s="55"/>
      <c r="AEY32" s="55"/>
      <c r="AEZ32" s="55"/>
      <c r="AFA32" s="55"/>
      <c r="AFB32" s="55"/>
      <c r="AFC32" s="55"/>
      <c r="AFD32" s="55"/>
      <c r="AFE32" s="55"/>
      <c r="AFF32" s="55"/>
      <c r="AFG32" s="55"/>
      <c r="AFH32" s="55"/>
      <c r="AFI32" s="55"/>
      <c r="AFJ32" s="55"/>
      <c r="AFK32" s="55"/>
      <c r="AFL32" s="55"/>
      <c r="AFM32" s="55"/>
      <c r="AFN32" s="55"/>
      <c r="AFO32" s="55"/>
      <c r="AFP32" s="55"/>
      <c r="AFQ32" s="55"/>
      <c r="AFR32" s="55"/>
      <c r="AFS32" s="55"/>
      <c r="AFT32" s="55"/>
      <c r="AFU32" s="55"/>
      <c r="AFV32" s="55"/>
      <c r="AFW32" s="55"/>
      <c r="AFX32" s="55"/>
      <c r="AFY32" s="55"/>
      <c r="AFZ32" s="55"/>
      <c r="AGA32" s="55"/>
      <c r="AGB32" s="55"/>
      <c r="AGC32" s="55"/>
      <c r="AGD32" s="55"/>
      <c r="AGE32" s="55"/>
      <c r="AGF32" s="55"/>
      <c r="AGG32" s="55"/>
      <c r="AGH32" s="55"/>
      <c r="AGI32" s="55"/>
      <c r="AGJ32" s="55"/>
      <c r="AGK32" s="55"/>
      <c r="AGL32" s="55"/>
      <c r="AGM32" s="55"/>
      <c r="AGN32" s="55"/>
      <c r="AGO32" s="55"/>
      <c r="AGP32" s="55"/>
      <c r="AGQ32" s="55"/>
      <c r="AGR32" s="55"/>
      <c r="AGS32" s="55"/>
      <c r="AGT32" s="55"/>
      <c r="AGU32" s="55"/>
      <c r="AGV32" s="55"/>
      <c r="AGW32" s="55"/>
      <c r="AGX32" s="55"/>
      <c r="AGY32" s="55"/>
      <c r="AGZ32" s="55"/>
      <c r="AHA32" s="55"/>
      <c r="AHB32" s="55"/>
      <c r="AHC32" s="55"/>
      <c r="AHD32" s="55"/>
      <c r="AHE32" s="55"/>
      <c r="AHF32" s="55"/>
      <c r="AHG32" s="55"/>
      <c r="AHH32" s="55"/>
      <c r="AHI32" s="55"/>
      <c r="AHJ32" s="55"/>
      <c r="AHK32" s="55"/>
      <c r="AHL32" s="55"/>
      <c r="AHM32" s="55"/>
      <c r="AHN32" s="55"/>
      <c r="AHO32" s="55"/>
      <c r="AHP32" s="55"/>
      <c r="AHQ32" s="55"/>
      <c r="AHR32" s="55"/>
      <c r="AHS32" s="55"/>
      <c r="AHT32" s="55"/>
      <c r="AHU32" s="55"/>
      <c r="AHV32" s="55"/>
      <c r="AHW32" s="55"/>
      <c r="AHX32" s="55"/>
      <c r="AHY32" s="55"/>
      <c r="AHZ32" s="55"/>
      <c r="AIA32" s="55"/>
      <c r="AIB32" s="55"/>
      <c r="AIC32" s="55"/>
      <c r="AID32" s="55"/>
      <c r="AIE32" s="55"/>
      <c r="AIF32" s="55"/>
      <c r="AIG32" s="55"/>
      <c r="AIH32" s="55"/>
      <c r="AII32" s="55"/>
      <c r="AIJ32" s="55"/>
      <c r="AIK32" s="55"/>
      <c r="AIL32" s="55"/>
      <c r="AIM32" s="55"/>
      <c r="AIN32" s="55"/>
      <c r="AIO32" s="55"/>
      <c r="AIP32" s="55"/>
      <c r="AIQ32" s="55"/>
      <c r="AIR32" s="55"/>
      <c r="AIS32" s="55"/>
      <c r="AIT32" s="55"/>
      <c r="AIU32" s="55"/>
      <c r="AIV32" s="55"/>
      <c r="AIW32" s="55"/>
      <c r="AIX32" s="55"/>
      <c r="AIY32" s="55"/>
      <c r="AIZ32" s="55"/>
      <c r="AJA32" s="55"/>
      <c r="AJB32" s="55"/>
      <c r="AJC32" s="55"/>
      <c r="AJD32" s="55"/>
      <c r="AJE32" s="55"/>
      <c r="AJF32" s="55"/>
      <c r="AJG32" s="55"/>
      <c r="AJH32" s="55"/>
      <c r="AJI32" s="55"/>
      <c r="AJJ32" s="55"/>
      <c r="AJK32" s="55"/>
      <c r="AJL32" s="55"/>
      <c r="AJM32" s="55"/>
      <c r="AJN32" s="55"/>
      <c r="AJO32" s="55"/>
      <c r="AJP32" s="55"/>
      <c r="AJQ32" s="55"/>
      <c r="AJR32" s="55"/>
      <c r="AJS32" s="55"/>
      <c r="AJT32" s="55"/>
      <c r="AJU32" s="55"/>
      <c r="AJV32" s="55"/>
      <c r="AJW32" s="55"/>
      <c r="AJX32" s="55"/>
      <c r="AJY32" s="55"/>
      <c r="AJZ32" s="55"/>
      <c r="AKA32" s="55"/>
      <c r="AKB32" s="55"/>
      <c r="AKC32" s="55"/>
      <c r="AKD32" s="55"/>
      <c r="AKE32" s="55"/>
      <c r="AKF32" s="55"/>
      <c r="AKG32" s="55"/>
      <c r="AKH32" s="55"/>
      <c r="AKI32" s="55"/>
      <c r="AKJ32" s="55"/>
      <c r="AKK32" s="55"/>
      <c r="AKL32" s="55"/>
      <c r="AKM32" s="55"/>
      <c r="AKN32" s="55"/>
      <c r="AKO32" s="55"/>
      <c r="AKP32" s="55"/>
      <c r="AKQ32" s="55"/>
      <c r="AKR32" s="55"/>
      <c r="AKS32" s="55"/>
      <c r="AKT32" s="55"/>
      <c r="AKU32" s="55"/>
      <c r="AKV32" s="55"/>
      <c r="AKW32" s="55"/>
      <c r="AKX32" s="55"/>
      <c r="AKY32" s="55"/>
      <c r="AKZ32" s="55"/>
      <c r="ALA32" s="55"/>
      <c r="ALB32" s="55"/>
      <c r="ALC32" s="55"/>
      <c r="ALD32" s="55"/>
      <c r="ALE32" s="55"/>
      <c r="ALF32" s="55"/>
      <c r="ALG32" s="55"/>
      <c r="ALH32" s="55"/>
      <c r="ALI32" s="55"/>
      <c r="ALJ32" s="55"/>
      <c r="ALK32" s="55"/>
      <c r="ALL32" s="55"/>
      <c r="ALM32" s="55"/>
      <c r="ALN32" s="55"/>
      <c r="ALO32" s="55"/>
      <c r="ALP32" s="55"/>
      <c r="ALQ32" s="55"/>
      <c r="ALR32" s="55"/>
      <c r="ALS32" s="55"/>
      <c r="ALT32" s="55"/>
      <c r="ALU32" s="55"/>
      <c r="ALV32" s="55"/>
      <c r="ALW32" s="55"/>
      <c r="ALX32" s="55"/>
      <c r="ALY32" s="55"/>
      <c r="ALZ32" s="55"/>
      <c r="AMA32" s="55"/>
      <c r="AMB32" s="55"/>
      <c r="AMC32" s="55"/>
      <c r="AMD32" s="55"/>
      <c r="AME32" s="55"/>
      <c r="AMF32" s="55"/>
      <c r="AMG32" s="55"/>
      <c r="AMH32" s="55"/>
      <c r="AMI32" s="55"/>
      <c r="AMJ32" s="55"/>
      <c r="AMK32" s="55"/>
    </row>
    <row r="33" spans="1:52" x14ac:dyDescent="0.25">
      <c r="A33" s="23" t="s">
        <v>82</v>
      </c>
      <c r="B33" s="32" t="s">
        <v>84</v>
      </c>
      <c r="C33" s="32"/>
      <c r="D33" s="32"/>
      <c r="E33" s="32"/>
      <c r="F33" s="32"/>
      <c r="G33" s="32"/>
      <c r="H33" s="32"/>
      <c r="I33" s="32"/>
      <c r="J33" s="32"/>
      <c r="T33" s="18"/>
      <c r="U33" s="18"/>
      <c r="V33" s="18"/>
      <c r="W33" s="18"/>
      <c r="X33" s="19"/>
      <c r="Y33" s="18"/>
      <c r="Z33" s="18"/>
      <c r="AA33" s="20"/>
      <c r="AB33" s="19"/>
    </row>
    <row r="34" spans="1:52" x14ac:dyDescent="0.25">
      <c r="B34" s="33" t="s">
        <v>83</v>
      </c>
      <c r="C34" s="33"/>
      <c r="D34" s="33"/>
      <c r="E34" s="33"/>
      <c r="F34" s="33"/>
      <c r="G34" s="33"/>
      <c r="H34" s="33"/>
      <c r="I34" s="33"/>
      <c r="J34" s="33"/>
    </row>
    <row r="35" spans="1:52" x14ac:dyDescent="0.25">
      <c r="W35" s="13"/>
    </row>
    <row r="36" spans="1:52" x14ac:dyDescent="0.25">
      <c r="W36" s="13"/>
    </row>
    <row r="40" spans="1:52" x14ac:dyDescent="0.25">
      <c r="AZ40" s="10">
        <v>4172.4399999999996</v>
      </c>
    </row>
  </sheetData>
  <mergeCells count="23">
    <mergeCell ref="N8:N9"/>
    <mergeCell ref="A32:N32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I9:J9"/>
    <mergeCell ref="K8:K9"/>
    <mergeCell ref="B33:J33"/>
    <mergeCell ref="B34:J34"/>
    <mergeCell ref="C2:J2"/>
    <mergeCell ref="C3:L3"/>
    <mergeCell ref="C4:J4"/>
    <mergeCell ref="L8:M8"/>
    <mergeCell ref="H8:J8"/>
    <mergeCell ref="C8:D9"/>
    <mergeCell ref="E8:G9"/>
  </mergeCells>
  <phoneticPr fontId="10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2" ma:contentTypeDescription="Create a new document." ma:contentTypeScope="" ma:versionID="351e50fd86127c561471074d218c9d80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282f60623dbddc1ce77351ef365efd86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D6988-859C-4868-A7D9-48F45AB43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39F099-435D-4DBE-BF86-23830D250CC8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05cfee-9805-40b2-bb93-857057e68a02"/>
    <ds:schemaRef ds:uri="fed02734-a752-47ba-8936-a432a7118a7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F9D59B5-A406-4E1D-AB11-65344662DE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JUL 2025 (SJMG - 090013)</vt:lpstr>
      <vt:lpstr>'JUL 2025 (SJMG - 090013)'!Area_de_impressao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2025-08-08T17:56:32Z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0x01010053692FC51EF9B64197AA67613AED1DDF</vt:lpwstr>
  </property>
</Properties>
</file>