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esktop\PLOA 2026, já na VPN\"/>
    </mc:Choice>
  </mc:AlternateContent>
  <xr:revisionPtr revIDLastSave="0" documentId="13_ncr:1_{9C8E6F62-050F-4CD3-8D38-312F5B8255A8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ROPOSTA TRF6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  <c r="E36" i="1"/>
  <c r="E16" i="1" l="1"/>
  <c r="E21" i="1"/>
  <c r="E66" i="1" l="1"/>
  <c r="I53" i="1"/>
  <c r="I54" i="1"/>
  <c r="I55" i="1"/>
  <c r="I56" i="1"/>
  <c r="I57" i="1"/>
  <c r="I58" i="1"/>
  <c r="I59" i="1"/>
  <c r="I60" i="1"/>
  <c r="I61" i="1"/>
  <c r="I62" i="1"/>
  <c r="G17" i="1" l="1"/>
  <c r="I17" i="1" s="1"/>
  <c r="G16" i="1"/>
  <c r="I23" i="1"/>
  <c r="G19" i="1"/>
  <c r="G21" i="1"/>
  <c r="G72" i="1" l="1"/>
  <c r="E72" i="1"/>
  <c r="I71" i="1"/>
  <c r="I72" i="1" s="1"/>
  <c r="I65" i="1"/>
  <c r="I64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G66" i="1"/>
  <c r="G25" i="1"/>
  <c r="E25" i="1"/>
  <c r="I24" i="1"/>
  <c r="I22" i="1"/>
  <c r="I21" i="1"/>
  <c r="I20" i="1"/>
  <c r="I19" i="1"/>
  <c r="I18" i="1"/>
  <c r="I16" i="1"/>
  <c r="I8" i="1"/>
  <c r="I7" i="1"/>
  <c r="I25" i="1" l="1"/>
  <c r="G11" i="1"/>
  <c r="G73" i="1" s="1"/>
  <c r="I9" i="1"/>
  <c r="E11" i="1"/>
  <c r="I10" i="1"/>
  <c r="I30" i="1"/>
  <c r="I66" i="1" s="1"/>
  <c r="E73" i="1" l="1"/>
  <c r="I11" i="1"/>
  <c r="I7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Gomes</author>
  </authors>
  <commentList>
    <comment ref="F6" authorId="0" shapeId="0" xr:uid="{28C38141-D8EC-4661-871B-0F4DE9B01536}">
      <text>
        <r>
          <rPr>
            <b/>
            <sz val="9"/>
            <color indexed="81"/>
            <rFont val="Segoe UI"/>
            <charset val="1"/>
          </rPr>
          <t>Cristiane Gomes:</t>
        </r>
        <r>
          <rPr>
            <sz val="9"/>
            <color indexed="81"/>
            <rFont val="Segoe UI"/>
            <charset val="1"/>
          </rPr>
          <t xml:space="preserve">
Para 2026, não foram pedidas as metas físicas das ações de pessoal e benefícios</t>
        </r>
      </text>
    </comment>
  </commentList>
</comments>
</file>

<file path=xl/sharedStrings.xml><?xml version="1.0" encoding="utf-8"?>
<sst xmlns="http://schemas.openxmlformats.org/spreadsheetml/2006/main" count="197" uniqueCount="71">
  <si>
    <t>6ª REGIÃO</t>
  </si>
  <si>
    <t>PESSOAL E ENCARGOS SOCIAIS</t>
  </si>
  <si>
    <t>AÇÕES/PLANOS ORÇAMENTÁRIOS</t>
  </si>
  <si>
    <t>GRUPO NATUREZA DE DESPESA</t>
  </si>
  <si>
    <t>TRF (2º GRAU)</t>
  </si>
  <si>
    <t>SEÇÃO (1º GRAU)</t>
  </si>
  <si>
    <t>TOTAL</t>
  </si>
  <si>
    <t>DOTAÇÃO</t>
  </si>
  <si>
    <t>META FÍSICA</t>
  </si>
  <si>
    <t>20TP</t>
  </si>
  <si>
    <t>PAGAMENTO DE PESSOAL ATIVO DA UNIÃO</t>
  </si>
  <si>
    <t>1</t>
  </si>
  <si>
    <t>Pessoal e Encargos Sociais</t>
  </si>
  <si>
    <t>09HB</t>
  </si>
  <si>
    <t>CONTRIBUIÇÃO DA UNIÃO, DE SUAS AUTARQUIAS E FUNDAÇÕES PARA O CUSTEIO DO REGIME DE PREVIDÊNCIA DOS SERVIDORES PÚBLICOS FEDERAIS</t>
  </si>
  <si>
    <t>0181</t>
  </si>
  <si>
    <t>PAGAMENTO DE APOSENTADORIAS E PENSÕES - CIVIS</t>
  </si>
  <si>
    <t>00S6</t>
  </si>
  <si>
    <t>BENEFÍCIO ESPECIAL E DEMAIS COMPLENTAÇÕES DE APOSENTADORIAS</t>
  </si>
  <si>
    <t>TOTAL DE PESSOAL</t>
  </si>
  <si>
    <t>BENEFÍCIOS</t>
  </si>
  <si>
    <t>ASSISTÊNCIA MEDICA E ODONTOLÓGICA DE CIVIS - COMPLEMENTAÇÃO DA UNIÃO - PO 0001</t>
  </si>
  <si>
    <t>3</t>
  </si>
  <si>
    <t>Outras Despesas Correntes</t>
  </si>
  <si>
    <t>EXAMES PERIÓDICOS - CIVIS - PO 0002</t>
  </si>
  <si>
    <t>212B</t>
  </si>
  <si>
    <t>ASSISTÊNCIA PRÉ-ESCOLAR AOS DEPENDENTES DE SERVIDORES CIVIS E DE EMPREGADOS - PO 0001</t>
  </si>
  <si>
    <t>AUXÍLIO-TRANSPORTE DE CIVIS  - PO 0003</t>
  </si>
  <si>
    <t>AUXÍLIO-ALIMENTAÇÃO DE CIVIS - PO 0005</t>
  </si>
  <si>
    <t>AUXÍLIO-FUNERAL E NATALIDADE DE CIVIS - PO 0009</t>
  </si>
  <si>
    <t>SALÁRIO-FAMILIA E AUXÍLIO RECLUSÃO - PO 0059</t>
  </si>
  <si>
    <t>TOTAL DE BENEFÍCIOS</t>
  </si>
  <si>
    <t>ATIVIDADES</t>
  </si>
  <si>
    <t>JULGAMENTO DE CAUSAS NA JUSTIÇA FEDERAL - PO 0000</t>
  </si>
  <si>
    <t>4</t>
  </si>
  <si>
    <t>Investimentos</t>
  </si>
  <si>
    <t>CAPACITACÃO DE RECURSOS HUMANOS - PO 0002</t>
  </si>
  <si>
    <t>MODERNIZAÇÃO TECNOLÓGICA E GESTÃO DA INFORMAÇÃO NA JF - MTGI - PO 0008</t>
  </si>
  <si>
    <t>FORMAÇÃO E APERFEIÇOAMENTO DE MAGISTRADOS – FAM - PO 0009</t>
  </si>
  <si>
    <t>AÇÕES DE INFORMÁTICA - PO 0010</t>
  </si>
  <si>
    <t>GESTÃO DE CONTRATOS NACIONAIS - CTN - PO 0011</t>
  </si>
  <si>
    <t>AÇÕES DE DESENVOLVIMENTO SUSTENTÁVEL - PO 0013</t>
  </si>
  <si>
    <t>AÇÕES DE GESTÃO E CONTROLE DE PRECATÓRIOS - AGPREC - PO 0015</t>
  </si>
  <si>
    <t>SEGURANÇA INSTITUCIONAL NA JUSTIÇA FEDERAL  - PO 0016</t>
  </si>
  <si>
    <t>MANUTENÇÃO  DS ATIVIDADES ITINERANTES DA JUSTIÇA FEDERAL - PO 0017</t>
  </si>
  <si>
    <t>SEGURANÇA DA INFORMAÇÃO DA JUSTIÇA FEDERAL - SEG0</t>
  </si>
  <si>
    <t>CAPACITAÇÃO DE SERVIDORES EFETIVOS E COMISSIONADOS DAS UNIDADES DE TECNOLOGIA DA INFORMAÇÃO E SEGURANÇA DA INFORMAÇÃO DO PODER JUDICIÁRIO - TISI</t>
  </si>
  <si>
    <t>219I</t>
  </si>
  <si>
    <t>PUBLICIDADE INSTITUCIONAL E DE UTILIDADE PÚBLICA - PO 0000</t>
  </si>
  <si>
    <t>RÁDIO E TV JUSTIÇA - PO 0002</t>
  </si>
  <si>
    <t>ASSISTÊNCIA JURÍDICA A PESSOAS CARENTES</t>
  </si>
  <si>
    <t>216H</t>
  </si>
  <si>
    <t>AUXÍLIO-MORADIA PARA OUTROS AGENTES PÚBLICOS - ATIVOS - PO AMOA</t>
  </si>
  <si>
    <t>219Z</t>
  </si>
  <si>
    <t>REFORMA DO EDIFÍCIO-SEDE DA JUSTIÇA FEDERAL EM JUIZ DE FORA - MG - PO 002M</t>
  </si>
  <si>
    <t>REFORMA DO EDIFÍCIO-SEDE I DA JUSTIÇA FEDERAL EM BELO HORIZONTE - MG - PO 002V</t>
  </si>
  <si>
    <t>REFORMA DO EDIFÍCIO-SEDE II DA JUSTIÇA FEDERAL EM BELO HORIZONTE - MG - PO 002X</t>
  </si>
  <si>
    <t>REFORMA DO EDIFÍCIO-SEDE III DA JUSTIÇA FEDERAL EM BELO HORIZONTE - MG - PO 003M</t>
  </si>
  <si>
    <t>TOTAL DE ATIVIDADES</t>
  </si>
  <si>
    <t>PROJETOS</t>
  </si>
  <si>
    <t>166J</t>
  </si>
  <si>
    <t>CONSTRUÇÃO DO EDIFÍCIO-SEDE DA JUSTIÇA FEDERAL EM VIÇOSA - MG</t>
  </si>
  <si>
    <t>TOTAL DE PROJETOS</t>
  </si>
  <si>
    <t>TOTAL GERAL</t>
  </si>
  <si>
    <t>PROPOSTA ORÇAMENTÁRIA DAS UNIDADES DA JUSTIÇA FEDERAL PARA 2026</t>
  </si>
  <si>
    <t>REFORMA DO EDIFÍCIO-SEDE DA JUSTIÇA FEDERAL EM UBERLÂNDIA - MG - PO 002J</t>
  </si>
  <si>
    <t>REFORMA DO EDIFÍCIO-SEDE III DA JUSTIÇA FEDERAL EM GOVERNADOR VALADARES - MG - PO 003S</t>
  </si>
  <si>
    <t>REFORMA DO EDIFÍCIO-SEDE III DA JUSTIÇA FEDERAL EM JANAÚBA - MG - PO 0103</t>
  </si>
  <si>
    <t>AUXÍLIO-FUNERAL E NATALIDADE DE CIVIS - PO 1009</t>
  </si>
  <si>
    <t>ASSISTÊNCIA MEDICA E ODONTOLÓGICA DE CIVIS - COMPLEMENTAÇÃO DA UNIÃO - PO 1001</t>
  </si>
  <si>
    <t>Data de publicação: 8/9/2025 no sítio https://portal.trf6.jus.br/institucional/transparencia/proposta-e-execucao-orcamentaria/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</si>
</sst>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-416]#,##0.00\ ;[$€-416]\(#,##0.00\);[$€-416]\-#\ ;@\ "/>
    <numFmt numFmtId="165" formatCode="#,##0.00\ ;\(#,##0.00\);\-#\ ;@\ "/>
    <numFmt numFmtId="166" formatCode="#,##0.00\ ;#,##0.00\ ;\-#\ ;@\ "/>
    <numFmt numFmtId="167" formatCode="[$R$-416]#,##0\ ;&quot;(R$&quot;0\)"/>
    <numFmt numFmtId="168" formatCode="#,##0.0"/>
    <numFmt numFmtId="169" formatCode="[$R$-416]\ #,##0.00;[Red]\-[$R$-416]\ #,##0.00"/>
    <numFmt numFmtId="170" formatCode="0\ ;\(0\);&quot;- &quot;;@\ "/>
    <numFmt numFmtId="171" formatCode="_-* #,##0.00_-;\-* #,##0.00_-;_-* \-??_-;_-@_-"/>
    <numFmt numFmtId="172" formatCode="#,##0.00\ ;\(#,##0.00\);&quot;- &quot;;@\ "/>
  </numFmts>
  <fonts count="54">
    <font>
      <sz val="11"/>
      <color rgb="FF000000"/>
      <name val="Calibri"/>
      <family val="2"/>
      <charset val="1"/>
    </font>
    <font>
      <sz val="9"/>
      <color rgb="FFFF0000"/>
      <name val="Geneva"/>
      <charset val="1"/>
    </font>
    <font>
      <sz val="9"/>
      <color rgb="FFFF0000"/>
      <name val="Geneva1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0"/>
      <color rgb="FFCC000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8"/>
      <color rgb="FF000000"/>
      <name val="Arial1"/>
      <charset val="1"/>
    </font>
    <font>
      <b/>
      <sz val="12"/>
      <color rgb="FF000000"/>
      <name val="Arial1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2"/>
      <color rgb="FF000000"/>
      <name val="Arial1"/>
      <charset val="1"/>
    </font>
    <font>
      <sz val="11"/>
      <color rgb="FF333399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6"/>
      <color rgb="FF0000FF"/>
      <name val="Arial1"/>
      <charset val="1"/>
    </font>
    <font>
      <sz val="10"/>
      <color rgb="FF000000"/>
      <name val="Arial1"/>
      <charset val="1"/>
    </font>
    <font>
      <sz val="11"/>
      <color rgb="FF993300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000000"/>
      <name val="MS Sans Serif"/>
      <charset val="1"/>
    </font>
    <font>
      <sz val="10"/>
      <color rgb="FF333333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i/>
      <u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1"/>
      <charset val="1"/>
    </font>
    <font>
      <b/>
      <sz val="11"/>
      <color rgb="FF000000"/>
      <name val="Calibri"/>
      <family val="2"/>
      <charset val="1"/>
    </font>
    <font>
      <b/>
      <sz val="14"/>
      <color rgb="FF0000FF"/>
      <name val="Arial1"/>
      <charset val="1"/>
    </font>
    <font>
      <b/>
      <sz val="16"/>
      <color rgb="FF000000"/>
      <name val="Arial1"/>
      <charset val="1"/>
    </font>
    <font>
      <b/>
      <sz val="13"/>
      <color rgb="FF0000FF"/>
      <name val="Arial1"/>
      <charset val="1"/>
    </font>
    <font>
      <b/>
      <sz val="13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sz val="11"/>
      <color rgb="FFFF0000"/>
      <name val="Arial1"/>
      <charset val="1"/>
    </font>
    <font>
      <b/>
      <sz val="14"/>
      <color rgb="FF000000"/>
      <name val="Arial1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charset val="1"/>
    </font>
    <font>
      <b/>
      <sz val="11"/>
      <color rgb="FF000000"/>
      <name val="Arial1"/>
    </font>
    <font>
      <sz val="11"/>
      <color rgb="FF000000"/>
      <name val="Arial1"/>
    </font>
  </fonts>
  <fills count="40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CCC"/>
      </patternFill>
    </fill>
    <fill>
      <patternFill patternType="solid">
        <fgColor rgb="FF99CCFF"/>
        <bgColor rgb="FF95B3D7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0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CCCC"/>
        <bgColor rgb="FFFFCC99"/>
      </patternFill>
    </fill>
    <fill>
      <patternFill patternType="solid">
        <fgColor rgb="FFC0C0C0"/>
        <bgColor rgb="FFC2D69A"/>
      </patternFill>
    </fill>
    <fill>
      <patternFill patternType="solid">
        <fgColor rgb="FF969696"/>
        <bgColor rgb="FFA6A6A6"/>
      </patternFill>
    </fill>
    <fill>
      <patternFill patternType="solid">
        <fgColor rgb="FFCC0000"/>
        <bgColor rgb="FFFF00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95B3D7"/>
        <bgColor rgb="FFA6A6A6"/>
      </patternFill>
    </fill>
    <fill>
      <patternFill patternType="solid">
        <fgColor rgb="FFC2D69A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2" tint="-9.9978637043366805E-2"/>
        <bgColor rgb="FFDDDDDD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87">
    <xf numFmtId="0" fontId="0" fillId="0" borderId="0"/>
    <xf numFmtId="171" fontId="48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1" fillId="0" borderId="0" applyBorder="0" applyProtection="0"/>
    <xf numFmtId="0" fontId="48" fillId="2" borderId="0" applyBorder="0" applyProtection="0"/>
    <xf numFmtId="0" fontId="48" fillId="3" borderId="0" applyBorder="0" applyProtection="0"/>
    <xf numFmtId="0" fontId="48" fillId="4" borderId="0" applyBorder="0" applyProtection="0"/>
    <xf numFmtId="0" fontId="48" fillId="5" borderId="0" applyBorder="0" applyProtection="0"/>
    <xf numFmtId="0" fontId="48" fillId="6" borderId="0" applyBorder="0" applyProtection="0"/>
    <xf numFmtId="0" fontId="48" fillId="7" borderId="0" applyBorder="0" applyProtection="0"/>
    <xf numFmtId="0" fontId="48" fillId="2" borderId="0" applyBorder="0" applyProtection="0"/>
    <xf numFmtId="0" fontId="48" fillId="2" borderId="0" applyBorder="0" applyProtection="0"/>
    <xf numFmtId="0" fontId="48" fillId="3" borderId="0" applyBorder="0" applyProtection="0"/>
    <xf numFmtId="0" fontId="48" fillId="3" borderId="0" applyBorder="0" applyProtection="0"/>
    <xf numFmtId="0" fontId="48" fillId="4" borderId="0" applyBorder="0" applyProtection="0"/>
    <xf numFmtId="0" fontId="48" fillId="4" borderId="0" applyBorder="0" applyProtection="0"/>
    <xf numFmtId="0" fontId="48" fillId="5" borderId="0" applyBorder="0" applyProtection="0"/>
    <xf numFmtId="0" fontId="48" fillId="5" borderId="0" applyBorder="0" applyProtection="0"/>
    <xf numFmtId="0" fontId="48" fillId="6" borderId="0" applyBorder="0" applyProtection="0"/>
    <xf numFmtId="0" fontId="48" fillId="6" borderId="0" applyBorder="0" applyProtection="0"/>
    <xf numFmtId="0" fontId="48" fillId="7" borderId="0" applyBorder="0" applyProtection="0"/>
    <xf numFmtId="0" fontId="48" fillId="7" borderId="0" applyBorder="0" applyProtection="0"/>
    <xf numFmtId="0" fontId="48" fillId="8" borderId="0" applyBorder="0" applyProtection="0"/>
    <xf numFmtId="0" fontId="48" fillId="9" borderId="0" applyBorder="0" applyProtection="0"/>
    <xf numFmtId="0" fontId="48" fillId="10" borderId="0" applyBorder="0" applyProtection="0"/>
    <xf numFmtId="0" fontId="48" fillId="5" borderId="0" applyBorder="0" applyProtection="0"/>
    <xf numFmtId="0" fontId="48" fillId="8" borderId="0" applyBorder="0" applyProtection="0"/>
    <xf numFmtId="0" fontId="48" fillId="11" borderId="0" applyBorder="0" applyProtection="0"/>
    <xf numFmtId="0" fontId="48" fillId="8" borderId="0" applyBorder="0" applyProtection="0"/>
    <xf numFmtId="0" fontId="48" fillId="8" borderId="0" applyBorder="0" applyProtection="0"/>
    <xf numFmtId="0" fontId="48" fillId="9" borderId="0" applyBorder="0" applyProtection="0"/>
    <xf numFmtId="0" fontId="48" fillId="9" borderId="0" applyBorder="0" applyProtection="0"/>
    <xf numFmtId="0" fontId="48" fillId="10" borderId="0" applyBorder="0" applyProtection="0"/>
    <xf numFmtId="0" fontId="48" fillId="10" borderId="0" applyBorder="0" applyProtection="0"/>
    <xf numFmtId="0" fontId="48" fillId="5" borderId="0" applyBorder="0" applyProtection="0"/>
    <xf numFmtId="0" fontId="48" fillId="5" borderId="0" applyBorder="0" applyProtection="0"/>
    <xf numFmtId="0" fontId="48" fillId="8" borderId="0" applyBorder="0" applyProtection="0"/>
    <xf numFmtId="0" fontId="48" fillId="8" borderId="0" applyBorder="0" applyProtection="0"/>
    <xf numFmtId="0" fontId="48" fillId="11" borderId="0" applyBorder="0" applyProtection="0"/>
    <xf numFmtId="0" fontId="48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2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15" borderId="0" applyBorder="0" applyProtection="0"/>
    <xf numFmtId="0" fontId="4" fillId="16" borderId="0" applyBorder="0" applyProtection="0"/>
    <xf numFmtId="0" fontId="4" fillId="17" borderId="0" applyBorder="0" applyProtection="0"/>
    <xf numFmtId="0" fontId="5" fillId="18" borderId="0" applyBorder="0" applyProtection="0"/>
    <xf numFmtId="0" fontId="5" fillId="0" borderId="0" applyBorder="0" applyProtection="0"/>
    <xf numFmtId="0" fontId="3" fillId="19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22" borderId="0" applyBorder="0" applyProtection="0"/>
    <xf numFmtId="0" fontId="6" fillId="3" borderId="0" applyBorder="0" applyProtection="0"/>
    <xf numFmtId="0" fontId="7" fillId="23" borderId="0" applyBorder="0" applyProtection="0"/>
    <xf numFmtId="0" fontId="8" fillId="4" borderId="0" applyBorder="0" applyProtection="0"/>
    <xf numFmtId="0" fontId="8" fillId="4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24" borderId="1" applyProtection="0"/>
    <xf numFmtId="0" fontId="12" fillId="25" borderId="2" applyProtection="0"/>
    <xf numFmtId="0" fontId="11" fillId="24" borderId="1" applyProtection="0"/>
    <xf numFmtId="0" fontId="11" fillId="24" borderId="1" applyProtection="0"/>
    <xf numFmtId="0" fontId="12" fillId="25" borderId="2" applyProtection="0"/>
    <xf numFmtId="0" fontId="12" fillId="25" borderId="2" applyProtection="0"/>
    <xf numFmtId="0" fontId="13" fillId="0" borderId="3" applyProtection="0"/>
    <xf numFmtId="0" fontId="13" fillId="0" borderId="3" applyProtection="0"/>
    <xf numFmtId="0" fontId="14" fillId="0" borderId="0" applyBorder="0" applyProtection="0"/>
    <xf numFmtId="0" fontId="15" fillId="7" borderId="1" applyProtection="0"/>
    <xf numFmtId="0" fontId="15" fillId="7" borderId="1" applyProtection="0"/>
    <xf numFmtId="0" fontId="16" fillId="26" borderId="0" applyBorder="0" applyProtection="0"/>
    <xf numFmtId="164" fontId="48" fillId="0" borderId="0" applyBorder="0" applyProtection="0"/>
    <xf numFmtId="0" fontId="17" fillId="0" borderId="0" applyBorder="0" applyProtection="0"/>
    <xf numFmtId="2" fontId="14" fillId="0" borderId="0" applyBorder="0" applyProtection="0"/>
    <xf numFmtId="0" fontId="18" fillId="0" borderId="0" applyBorder="0" applyProtection="0"/>
    <xf numFmtId="0" fontId="19" fillId="4" borderId="0" applyBorder="0" applyProtection="0"/>
    <xf numFmtId="0" fontId="8" fillId="4" borderId="0" applyBorder="0" applyProtection="0"/>
    <xf numFmtId="0" fontId="20" fillId="0" borderId="0" applyBorder="0" applyProtection="0"/>
    <xf numFmtId="0" fontId="21" fillId="0" borderId="0" applyBorder="0" applyProtection="0"/>
    <xf numFmtId="0" fontId="22" fillId="0" borderId="4" applyProtection="0"/>
    <xf numFmtId="0" fontId="23" fillId="0" borderId="0" applyBorder="0" applyProtection="0">
      <alignment horizontal="center"/>
    </xf>
    <xf numFmtId="0" fontId="24" fillId="0" borderId="0" applyBorder="0" applyProtection="0"/>
    <xf numFmtId="0" fontId="25" fillId="0" borderId="5" applyProtection="0"/>
    <xf numFmtId="0" fontId="26" fillId="0" borderId="6" applyProtection="0"/>
    <xf numFmtId="0" fontId="26" fillId="0" borderId="0" applyBorder="0" applyProtection="0"/>
    <xf numFmtId="0" fontId="23" fillId="0" borderId="0" applyBorder="0" applyProtection="0">
      <alignment horizontal="center" textRotation="90"/>
    </xf>
    <xf numFmtId="0" fontId="27" fillId="0" borderId="0" applyBorder="0" applyProtection="0"/>
    <xf numFmtId="0" fontId="6" fillId="3" borderId="0" applyBorder="0" applyProtection="0"/>
    <xf numFmtId="0" fontId="6" fillId="3" borderId="0" applyBorder="0" applyProtection="0"/>
    <xf numFmtId="0" fontId="15" fillId="7" borderId="1" applyProtection="0"/>
    <xf numFmtId="0" fontId="13" fillId="0" borderId="3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6" fontId="48" fillId="0" borderId="0" applyBorder="0" applyProtection="0"/>
    <xf numFmtId="166" fontId="48" fillId="0" borderId="0" applyBorder="0" applyProtection="0"/>
    <xf numFmtId="166" fontId="48" fillId="0" borderId="0" applyBorder="0" applyProtection="0"/>
    <xf numFmtId="166" fontId="48" fillId="0" borderId="0" applyBorder="0" applyProtection="0"/>
    <xf numFmtId="165" fontId="48" fillId="0" borderId="0" applyBorder="0" applyProtection="0"/>
    <xf numFmtId="166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7" fontId="28" fillId="0" borderId="0" applyBorder="0" applyProtection="0"/>
    <xf numFmtId="0" fontId="29" fillId="27" borderId="0" applyBorder="0" applyProtection="0"/>
    <xf numFmtId="0" fontId="29" fillId="27" borderId="0" applyBorder="0" applyProtection="0"/>
    <xf numFmtId="0" fontId="30" fillId="28" borderId="0" applyBorder="0" applyProtection="0"/>
    <xf numFmtId="0" fontId="29" fillId="27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28" fillId="0" borderId="0" applyBorder="0" applyProtection="0"/>
    <xf numFmtId="0" fontId="48" fillId="28" borderId="7" applyProtection="0"/>
    <xf numFmtId="0" fontId="48" fillId="28" borderId="7" applyProtection="0"/>
    <xf numFmtId="0" fontId="32" fillId="28" borderId="1" applyProtection="0"/>
    <xf numFmtId="0" fontId="48" fillId="28" borderId="7" applyProtection="0"/>
    <xf numFmtId="0" fontId="48" fillId="28" borderId="7" applyProtection="0"/>
    <xf numFmtId="0" fontId="48" fillId="28" borderId="7" applyProtection="0"/>
    <xf numFmtId="0" fontId="33" fillId="24" borderId="8" applyProtection="0"/>
    <xf numFmtId="10" fontId="14" fillId="0" borderId="0" applyBorder="0" applyProtection="0"/>
    <xf numFmtId="168" fontId="14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9" fontId="48" fillId="0" borderId="0" applyBorder="0" applyProtection="0"/>
    <xf numFmtId="0" fontId="34" fillId="0" borderId="0" applyBorder="0" applyProtection="0"/>
    <xf numFmtId="169" fontId="34" fillId="0" borderId="0" applyBorder="0" applyProtection="0"/>
    <xf numFmtId="0" fontId="33" fillId="24" borderId="8" applyProtection="0"/>
    <xf numFmtId="0" fontId="33" fillId="24" borderId="8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8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2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5" fontId="48" fillId="0" borderId="0" applyBorder="0" applyProtection="0"/>
    <xf numFmtId="168" fontId="28" fillId="0" borderId="0" applyBorder="0" applyProtection="0"/>
    <xf numFmtId="165" fontId="48" fillId="0" borderId="0" applyBorder="0" applyProtection="0"/>
    <xf numFmtId="170" fontId="48" fillId="0" borderId="0" applyBorder="0" applyProtection="0"/>
    <xf numFmtId="0" fontId="48" fillId="0" borderId="0" applyBorder="0" applyProtection="0"/>
    <xf numFmtId="0" fontId="48" fillId="0" borderId="0" applyBorder="0" applyProtection="0"/>
    <xf numFmtId="0" fontId="35" fillId="0" borderId="0" applyBorder="0" applyProtection="0"/>
    <xf numFmtId="0" fontId="35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37" fillId="0" borderId="9" applyProtection="0"/>
    <xf numFmtId="0" fontId="37" fillId="0" borderId="9" applyProtection="0"/>
    <xf numFmtId="0" fontId="22" fillId="0" borderId="4" applyProtection="0"/>
    <xf numFmtId="0" fontId="22" fillId="0" borderId="4" applyProtection="0"/>
    <xf numFmtId="0" fontId="25" fillId="0" borderId="5" applyProtection="0"/>
    <xf numFmtId="0" fontId="25" fillId="0" borderId="5" applyProtection="0"/>
    <xf numFmtId="0" fontId="26" fillId="0" borderId="6" applyProtection="0"/>
    <xf numFmtId="0" fontId="26" fillId="0" borderId="6" applyProtection="0"/>
    <xf numFmtId="0" fontId="26" fillId="0" borderId="0" applyBorder="0" applyProtection="0"/>
    <xf numFmtId="0" fontId="26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48" fillId="0" borderId="0" applyBorder="0" applyProtection="0"/>
    <xf numFmtId="3" fontId="28" fillId="0" borderId="0" applyBorder="0" applyProtection="0"/>
    <xf numFmtId="0" fontId="7" fillId="0" borderId="0" applyBorder="0" applyProtection="0"/>
    <xf numFmtId="0" fontId="35" fillId="0" borderId="0" applyBorder="0" applyProtection="0"/>
    <xf numFmtId="0" fontId="3" fillId="19" borderId="0" applyBorder="0" applyProtection="0"/>
    <xf numFmtId="0" fontId="3" fillId="19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1" borderId="0" applyBorder="0" applyProtection="0"/>
    <xf numFmtId="0" fontId="3" fillId="21" borderId="0" applyBorder="0" applyProtection="0"/>
    <xf numFmtId="0" fontId="3" fillId="1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4" borderId="0" applyBorder="0" applyProtection="0"/>
    <xf numFmtId="0" fontId="3" fillId="22" borderId="0" applyBorder="0" applyProtection="0"/>
    <xf numFmtId="0" fontId="3" fillId="22" borderId="0" applyBorder="0" applyProtection="0"/>
  </cellStyleXfs>
  <cellXfs count="159">
    <xf numFmtId="0" fontId="0" fillId="0" borderId="0" xfId="0"/>
    <xf numFmtId="170" fontId="44" fillId="29" borderId="10" xfId="0" applyNumberFormat="1" applyFont="1" applyFill="1" applyBorder="1" applyAlignment="1" applyProtection="1">
      <alignment horizontal="center" vertical="center"/>
      <protection locked="0"/>
    </xf>
    <xf numFmtId="3" fontId="44" fillId="29" borderId="10" xfId="0" applyNumberFormat="1" applyFont="1" applyFill="1" applyBorder="1" applyAlignment="1" applyProtection="1">
      <alignment horizontal="center" vertical="center"/>
      <protection locked="0"/>
    </xf>
    <xf numFmtId="49" fontId="40" fillId="31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9" fontId="39" fillId="29" borderId="0" xfId="0" applyNumberFormat="1" applyFont="1" applyFill="1" applyAlignment="1">
      <alignment horizontal="center" vertical="center"/>
    </xf>
    <xf numFmtId="3" fontId="39" fillId="29" borderId="0" xfId="0" applyNumberFormat="1" applyFont="1" applyFill="1" applyAlignment="1">
      <alignment horizontal="center" vertical="center"/>
    </xf>
    <xf numFmtId="49" fontId="10" fillId="29" borderId="0" xfId="0" applyNumberFormat="1" applyFont="1" applyFill="1" applyAlignment="1">
      <alignment vertical="center" wrapText="1"/>
    </xf>
    <xf numFmtId="3" fontId="40" fillId="31" borderId="10" xfId="0" applyNumberFormat="1" applyFont="1" applyFill="1" applyBorder="1" applyAlignment="1">
      <alignment horizontal="center" vertical="center" wrapText="1"/>
    </xf>
    <xf numFmtId="49" fontId="41" fillId="29" borderId="0" xfId="0" applyNumberFormat="1" applyFont="1" applyFill="1" applyAlignment="1">
      <alignment vertical="center" wrapText="1"/>
    </xf>
    <xf numFmtId="49" fontId="43" fillId="29" borderId="10" xfId="0" applyNumberFormat="1" applyFont="1" applyFill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left" vertical="center"/>
    </xf>
    <xf numFmtId="3" fontId="44" fillId="29" borderId="10" xfId="0" applyNumberFormat="1" applyFont="1" applyFill="1" applyBorder="1" applyAlignment="1" applyProtection="1">
      <alignment horizontal="right" vertical="center"/>
      <protection locked="0"/>
    </xf>
    <xf numFmtId="0" fontId="43" fillId="29" borderId="0" xfId="0" applyFont="1" applyFill="1" applyAlignment="1">
      <alignment vertical="center"/>
    </xf>
    <xf numFmtId="0" fontId="43" fillId="32" borderId="10" xfId="0" applyFont="1" applyFill="1" applyBorder="1" applyAlignment="1">
      <alignment vertical="center" wrapText="1"/>
    </xf>
    <xf numFmtId="49" fontId="14" fillId="32" borderId="10" xfId="0" applyNumberFormat="1" applyFont="1" applyFill="1" applyBorder="1" applyAlignment="1">
      <alignment horizontal="center" vertical="center"/>
    </xf>
    <xf numFmtId="49" fontId="14" fillId="32" borderId="10" xfId="0" applyNumberFormat="1" applyFont="1" applyFill="1" applyBorder="1" applyAlignment="1">
      <alignment horizontal="left" vertical="center"/>
    </xf>
    <xf numFmtId="170" fontId="44" fillId="32" borderId="10" xfId="0" applyNumberFormat="1" applyFont="1" applyFill="1" applyBorder="1" applyAlignment="1" applyProtection="1">
      <alignment horizontal="center" vertical="center"/>
      <protection locked="0"/>
    </xf>
    <xf numFmtId="3" fontId="44" fillId="32" borderId="10" xfId="0" applyNumberFormat="1" applyFont="1" applyFill="1" applyBorder="1" applyAlignment="1" applyProtection="1">
      <alignment vertical="center"/>
      <protection locked="0"/>
    </xf>
    <xf numFmtId="0" fontId="43" fillId="0" borderId="0" xfId="0" applyFont="1" applyAlignment="1">
      <alignment vertical="center"/>
    </xf>
    <xf numFmtId="49" fontId="43" fillId="29" borderId="10" xfId="0" applyNumberFormat="1" applyFont="1" applyFill="1" applyBorder="1" applyAlignment="1">
      <alignment vertical="center" wrapText="1"/>
    </xf>
    <xf numFmtId="3" fontId="40" fillId="31" borderId="10" xfId="0" applyNumberFormat="1" applyFont="1" applyFill="1" applyBorder="1" applyAlignment="1">
      <alignment vertical="center"/>
    </xf>
    <xf numFmtId="3" fontId="40" fillId="33" borderId="11" xfId="0" applyNumberFormat="1" applyFont="1" applyFill="1" applyBorder="1" applyAlignment="1">
      <alignment horizontal="center" vertical="center" wrapText="1"/>
    </xf>
    <xf numFmtId="4" fontId="43" fillId="29" borderId="0" xfId="0" applyNumberFormat="1" applyFont="1" applyFill="1" applyAlignment="1">
      <alignment vertical="center"/>
    </xf>
    <xf numFmtId="49" fontId="42" fillId="29" borderId="12" xfId="0" applyNumberFormat="1" applyFont="1" applyFill="1" applyBorder="1" applyAlignment="1">
      <alignment horizontal="center"/>
    </xf>
    <xf numFmtId="49" fontId="43" fillId="29" borderId="13" xfId="0" applyNumberFormat="1" applyFont="1" applyFill="1" applyBorder="1" applyAlignment="1">
      <alignment vertical="center" wrapText="1"/>
    </xf>
    <xf numFmtId="49" fontId="14" fillId="0" borderId="13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left" vertical="center"/>
    </xf>
    <xf numFmtId="3" fontId="43" fillId="29" borderId="13" xfId="0" applyNumberFormat="1" applyFont="1" applyFill="1" applyBorder="1" applyAlignment="1" applyProtection="1">
      <alignment horizontal="center" vertical="center"/>
      <protection locked="0"/>
    </xf>
    <xf numFmtId="172" fontId="43" fillId="29" borderId="13" xfId="0" applyNumberFormat="1" applyFont="1" applyFill="1" applyBorder="1" applyAlignment="1" applyProtection="1">
      <alignment horizontal="center" vertical="center"/>
      <protection locked="0"/>
    </xf>
    <xf numFmtId="3" fontId="43" fillId="29" borderId="13" xfId="0" applyNumberFormat="1" applyFont="1" applyFill="1" applyBorder="1" applyAlignment="1" applyProtection="1">
      <alignment horizontal="right" vertical="center"/>
      <protection locked="0"/>
    </xf>
    <xf numFmtId="3" fontId="43" fillId="29" borderId="14" xfId="0" applyNumberFormat="1" applyFont="1" applyFill="1" applyBorder="1" applyAlignment="1">
      <alignment vertical="center"/>
    </xf>
    <xf numFmtId="3" fontId="40" fillId="31" borderId="11" xfId="0" applyNumberFormat="1" applyFont="1" applyFill="1" applyBorder="1" applyAlignment="1">
      <alignment horizontal="center" vertical="center" wrapText="1"/>
    </xf>
    <xf numFmtId="0" fontId="43" fillId="29" borderId="15" xfId="0" applyFont="1" applyFill="1" applyBorder="1" applyAlignment="1">
      <alignment vertical="center" wrapText="1"/>
    </xf>
    <xf numFmtId="49" fontId="14" fillId="29" borderId="10" xfId="0" applyNumberFormat="1" applyFont="1" applyFill="1" applyBorder="1" applyAlignment="1">
      <alignment horizontal="center" vertical="center"/>
    </xf>
    <xf numFmtId="49" fontId="14" fillId="29" borderId="10" xfId="0" applyNumberFormat="1" applyFont="1" applyFill="1" applyBorder="1" applyAlignment="1">
      <alignment horizontal="left" vertical="center"/>
    </xf>
    <xf numFmtId="0" fontId="43" fillId="32" borderId="15" xfId="0" applyFont="1" applyFill="1" applyBorder="1" applyAlignment="1">
      <alignment vertical="center" wrapText="1"/>
    </xf>
    <xf numFmtId="3" fontId="44" fillId="32" borderId="10" xfId="0" applyNumberFormat="1" applyFont="1" applyFill="1" applyBorder="1" applyAlignment="1" applyProtection="1">
      <alignment horizontal="right" vertical="center"/>
      <protection locked="0"/>
    </xf>
    <xf numFmtId="170" fontId="44" fillId="32" borderId="10" xfId="0" applyNumberFormat="1" applyFont="1" applyFill="1" applyBorder="1" applyAlignment="1" applyProtection="1">
      <alignment horizontal="right" vertical="center"/>
      <protection locked="0"/>
    </xf>
    <xf numFmtId="3" fontId="40" fillId="31" borderId="10" xfId="0" applyNumberFormat="1" applyFont="1" applyFill="1" applyBorder="1" applyAlignment="1">
      <alignment horizontal="right" vertical="center" wrapText="1"/>
    </xf>
    <xf numFmtId="3" fontId="40" fillId="33" borderId="10" xfId="0" applyNumberFormat="1" applyFont="1" applyFill="1" applyBorder="1" applyAlignment="1">
      <alignment horizontal="center" vertical="center" wrapText="1"/>
    </xf>
    <xf numFmtId="0" fontId="42" fillId="29" borderId="13" xfId="0" applyFont="1" applyFill="1" applyBorder="1" applyAlignment="1">
      <alignment horizontal="center" vertical="center"/>
    </xf>
    <xf numFmtId="49" fontId="43" fillId="29" borderId="13" xfId="0" applyNumberFormat="1" applyFont="1" applyFill="1" applyBorder="1" applyAlignment="1">
      <alignment horizontal="left" vertical="center" wrapText="1"/>
    </xf>
    <xf numFmtId="49" fontId="14" fillId="29" borderId="13" xfId="0" applyNumberFormat="1" applyFont="1" applyFill="1" applyBorder="1" applyAlignment="1">
      <alignment horizontal="center" vertical="center"/>
    </xf>
    <xf numFmtId="49" fontId="14" fillId="29" borderId="13" xfId="0" applyNumberFormat="1" applyFont="1" applyFill="1" applyBorder="1" applyAlignment="1">
      <alignment horizontal="left" vertical="center"/>
    </xf>
    <xf numFmtId="3" fontId="43" fillId="29" borderId="13" xfId="0" applyNumberFormat="1" applyFont="1" applyFill="1" applyBorder="1" applyAlignment="1">
      <alignment vertical="center"/>
    </xf>
    <xf numFmtId="0" fontId="43" fillId="29" borderId="0" xfId="0" applyFont="1" applyFill="1" applyAlignment="1" applyProtection="1">
      <alignment vertical="center"/>
      <protection locked="0"/>
    </xf>
    <xf numFmtId="170" fontId="44" fillId="29" borderId="10" xfId="0" applyNumberFormat="1" applyFont="1" applyFill="1" applyBorder="1" applyAlignment="1" applyProtection="1">
      <alignment horizontal="right" vertical="center"/>
      <protection locked="0"/>
    </xf>
    <xf numFmtId="49" fontId="43" fillId="29" borderId="15" xfId="0" applyNumberFormat="1" applyFont="1" applyFill="1" applyBorder="1" applyAlignment="1" applyProtection="1">
      <alignment vertical="center" wrapText="1"/>
      <protection locked="0"/>
    </xf>
    <xf numFmtId="0" fontId="45" fillId="29" borderId="0" xfId="0" applyFont="1" applyFill="1" applyAlignment="1" applyProtection="1">
      <alignment vertical="center"/>
      <protection locked="0"/>
    </xf>
    <xf numFmtId="49" fontId="43" fillId="29" borderId="10" xfId="0" applyNumberFormat="1" applyFont="1" applyFill="1" applyBorder="1" applyAlignment="1" applyProtection="1">
      <alignment vertical="center" wrapText="1"/>
      <protection locked="0"/>
    </xf>
    <xf numFmtId="49" fontId="43" fillId="32" borderId="11" xfId="0" applyNumberFormat="1" applyFont="1" applyFill="1" applyBorder="1" applyAlignment="1" applyProtection="1">
      <alignment horizontal="left" vertical="center" wrapText="1"/>
      <protection locked="0"/>
    </xf>
    <xf numFmtId="49" fontId="14" fillId="32" borderId="10" xfId="0" applyNumberFormat="1" applyFont="1" applyFill="1" applyBorder="1" applyAlignment="1" applyProtection="1">
      <alignment horizontal="center" vertical="center"/>
      <protection locked="0"/>
    </xf>
    <xf numFmtId="49" fontId="14" fillId="32" borderId="16" xfId="0" applyNumberFormat="1" applyFont="1" applyFill="1" applyBorder="1" applyAlignment="1" applyProtection="1">
      <alignment horizontal="left" vertical="center"/>
      <protection locked="0"/>
    </xf>
    <xf numFmtId="49" fontId="14" fillId="29" borderId="15" xfId="0" applyNumberFormat="1" applyFont="1" applyFill="1" applyBorder="1" applyAlignment="1" applyProtection="1">
      <alignment horizontal="center" vertical="center"/>
      <protection locked="0"/>
    </xf>
    <xf numFmtId="49" fontId="14" fillId="29" borderId="12" xfId="0" applyNumberFormat="1" applyFont="1" applyFill="1" applyBorder="1" applyAlignment="1" applyProtection="1">
      <alignment horizontal="left" vertical="center"/>
      <protection locked="0"/>
    </xf>
    <xf numFmtId="170" fontId="44" fillId="29" borderId="15" xfId="0" applyNumberFormat="1" applyFont="1" applyFill="1" applyBorder="1" applyAlignment="1" applyProtection="1">
      <alignment horizontal="right" vertical="center"/>
      <protection locked="0"/>
    </xf>
    <xf numFmtId="170" fontId="44" fillId="29" borderId="15" xfId="0" applyNumberFormat="1" applyFont="1" applyFill="1" applyBorder="1" applyAlignment="1" applyProtection="1">
      <alignment horizontal="center" vertical="center"/>
      <protection locked="0"/>
    </xf>
    <xf numFmtId="3" fontId="44" fillId="29" borderId="15" xfId="0" applyNumberFormat="1" applyFont="1" applyFill="1" applyBorder="1" applyAlignment="1" applyProtection="1">
      <alignment horizontal="right" vertical="center"/>
      <protection locked="0"/>
    </xf>
    <xf numFmtId="49" fontId="43" fillId="32" borderId="10" xfId="0" applyNumberFormat="1" applyFont="1" applyFill="1" applyBorder="1" applyAlignment="1" applyProtection="1">
      <alignment vertical="center" wrapText="1"/>
      <protection locked="0"/>
    </xf>
    <xf numFmtId="49" fontId="14" fillId="32" borderId="10" xfId="0" applyNumberFormat="1" applyFont="1" applyFill="1" applyBorder="1" applyAlignment="1" applyProtection="1">
      <alignment horizontal="left" vertical="center"/>
      <protection locked="0"/>
    </xf>
    <xf numFmtId="49" fontId="14" fillId="29" borderId="11" xfId="0" applyNumberFormat="1" applyFont="1" applyFill="1" applyBorder="1" applyAlignment="1" applyProtection="1">
      <alignment horizontal="left" vertical="center"/>
      <protection locked="0"/>
    </xf>
    <xf numFmtId="49" fontId="14" fillId="29" borderId="18" xfId="0" applyNumberFormat="1" applyFont="1" applyFill="1" applyBorder="1" applyAlignment="1" applyProtection="1">
      <alignment horizontal="left" vertical="center"/>
      <protection locked="0"/>
    </xf>
    <xf numFmtId="49" fontId="14" fillId="29" borderId="10" xfId="0" applyNumberFormat="1" applyFont="1" applyFill="1" applyBorder="1" applyAlignment="1" applyProtection="1">
      <alignment horizontal="left" vertical="center"/>
      <protection locked="0"/>
    </xf>
    <xf numFmtId="170" fontId="44" fillId="29" borderId="11" xfId="0" applyNumberFormat="1" applyFont="1" applyFill="1" applyBorder="1" applyAlignment="1" applyProtection="1">
      <alignment horizontal="right" vertical="center"/>
      <protection locked="0"/>
    </xf>
    <xf numFmtId="170" fontId="44" fillId="29" borderId="11" xfId="0" applyNumberFormat="1" applyFont="1" applyFill="1" applyBorder="1" applyAlignment="1" applyProtection="1">
      <alignment horizontal="center" vertical="center"/>
      <protection locked="0"/>
    </xf>
    <xf numFmtId="49" fontId="40" fillId="29" borderId="0" xfId="0" applyNumberFormat="1" applyFont="1" applyFill="1" applyAlignment="1">
      <alignment horizontal="center" vertical="center"/>
    </xf>
    <xf numFmtId="3" fontId="40" fillId="29" borderId="0" xfId="0" applyNumberFormat="1" applyFont="1" applyFill="1" applyAlignment="1">
      <alignment horizontal="center" vertical="center" wrapText="1"/>
    </xf>
    <xf numFmtId="3" fontId="40" fillId="29" borderId="0" xfId="0" applyNumberFormat="1" applyFont="1" applyFill="1" applyAlignment="1">
      <alignment horizontal="right" vertical="center" wrapText="1"/>
    </xf>
    <xf numFmtId="3" fontId="40" fillId="31" borderId="19" xfId="0" applyNumberFormat="1" applyFont="1" applyFill="1" applyBorder="1" applyAlignment="1">
      <alignment horizontal="right" vertical="center" wrapText="1"/>
    </xf>
    <xf numFmtId="3" fontId="43" fillId="29" borderId="0" xfId="0" applyNumberFormat="1" applyFont="1" applyFill="1" applyAlignment="1">
      <alignment vertical="center"/>
    </xf>
    <xf numFmtId="3" fontId="46" fillId="30" borderId="19" xfId="0" applyNumberFormat="1" applyFont="1" applyFill="1" applyBorder="1" applyAlignment="1">
      <alignment horizontal="right" vertical="center"/>
    </xf>
    <xf numFmtId="3" fontId="46" fillId="30" borderId="19" xfId="0" applyNumberFormat="1" applyFont="1" applyFill="1" applyBorder="1" applyAlignment="1">
      <alignment vertical="center"/>
    </xf>
    <xf numFmtId="0" fontId="47" fillId="0" borderId="0" xfId="0" applyFont="1" applyAlignment="1">
      <alignment horizontal="left" wrapText="1"/>
    </xf>
    <xf numFmtId="49" fontId="14" fillId="34" borderId="17" xfId="0" applyNumberFormat="1" applyFont="1" applyFill="1" applyBorder="1" applyAlignment="1" applyProtection="1">
      <alignment horizontal="center" vertical="center"/>
      <protection locked="0"/>
    </xf>
    <xf numFmtId="49" fontId="14" fillId="34" borderId="11" xfId="0" applyNumberFormat="1" applyFont="1" applyFill="1" applyBorder="1" applyAlignment="1" applyProtection="1">
      <alignment horizontal="center" vertical="center"/>
      <protection locked="0"/>
    </xf>
    <xf numFmtId="171" fontId="48" fillId="0" borderId="0" xfId="1"/>
    <xf numFmtId="170" fontId="44" fillId="35" borderId="10" xfId="0" applyNumberFormat="1" applyFont="1" applyFill="1" applyBorder="1" applyAlignment="1" applyProtection="1">
      <alignment horizontal="center" vertical="center"/>
      <protection locked="0"/>
    </xf>
    <xf numFmtId="170" fontId="44" fillId="34" borderId="10" xfId="0" applyNumberFormat="1" applyFont="1" applyFill="1" applyBorder="1" applyAlignment="1" applyProtection="1">
      <alignment horizontal="center" vertical="center"/>
      <protection locked="0"/>
    </xf>
    <xf numFmtId="0" fontId="35" fillId="36" borderId="0" xfId="0" applyFont="1" applyFill="1"/>
    <xf numFmtId="0" fontId="0" fillId="36" borderId="0" xfId="0" applyFill="1"/>
    <xf numFmtId="3" fontId="39" fillId="34" borderId="0" xfId="0" applyNumberFormat="1" applyFont="1" applyFill="1" applyAlignment="1">
      <alignment horizontal="center" vertical="center"/>
    </xf>
    <xf numFmtId="3" fontId="44" fillId="34" borderId="10" xfId="0" applyNumberFormat="1" applyFont="1" applyFill="1" applyBorder="1" applyAlignment="1">
      <alignment horizontal="right" vertical="center"/>
    </xf>
    <xf numFmtId="3" fontId="44" fillId="34" borderId="10" xfId="0" applyNumberFormat="1" applyFont="1" applyFill="1" applyBorder="1" applyAlignment="1">
      <alignment horizontal="right"/>
    </xf>
    <xf numFmtId="3" fontId="10" fillId="29" borderId="0" xfId="0" applyNumberFormat="1" applyFont="1" applyFill="1" applyAlignment="1">
      <alignment vertical="center" wrapText="1"/>
    </xf>
    <xf numFmtId="3" fontId="43" fillId="29" borderId="0" xfId="0" applyNumberFormat="1" applyFont="1" applyFill="1" applyAlignment="1" applyProtection="1">
      <alignment vertical="center"/>
      <protection locked="0"/>
    </xf>
    <xf numFmtId="3" fontId="45" fillId="29" borderId="0" xfId="0" applyNumberFormat="1" applyFont="1" applyFill="1" applyAlignment="1" applyProtection="1">
      <alignment vertical="center"/>
      <protection locked="0"/>
    </xf>
    <xf numFmtId="170" fontId="44" fillId="34" borderId="10" xfId="0" applyNumberFormat="1" applyFont="1" applyFill="1" applyBorder="1" applyAlignment="1" applyProtection="1">
      <alignment horizontal="right" vertical="center"/>
      <protection locked="0"/>
    </xf>
    <xf numFmtId="3" fontId="44" fillId="37" borderId="14" xfId="0" applyNumberFormat="1" applyFont="1" applyFill="1" applyBorder="1" applyAlignment="1">
      <alignment horizontal="right" vertical="center"/>
    </xf>
    <xf numFmtId="170" fontId="44" fillId="38" borderId="12" xfId="0" applyNumberFormat="1" applyFont="1" applyFill="1" applyBorder="1" applyAlignment="1" applyProtection="1">
      <alignment horizontal="center" vertical="center"/>
      <protection locked="0"/>
    </xf>
    <xf numFmtId="3" fontId="44" fillId="34" borderId="10" xfId="0" applyNumberFormat="1" applyFont="1" applyFill="1" applyBorder="1" applyAlignment="1">
      <alignment vertical="center"/>
    </xf>
    <xf numFmtId="170" fontId="44" fillId="34" borderId="15" xfId="0" applyNumberFormat="1" applyFont="1" applyFill="1" applyBorder="1" applyAlignment="1" applyProtection="1">
      <alignment horizontal="right" vertical="center"/>
      <protection locked="0"/>
    </xf>
    <xf numFmtId="3" fontId="44" fillId="34" borderId="15" xfId="0" applyNumberFormat="1" applyFont="1" applyFill="1" applyBorder="1" applyAlignment="1">
      <alignment vertical="center"/>
    </xf>
    <xf numFmtId="3" fontId="44" fillId="39" borderId="10" xfId="0" applyNumberFormat="1" applyFont="1" applyFill="1" applyBorder="1" applyAlignment="1">
      <alignment horizontal="right" vertical="center"/>
    </xf>
    <xf numFmtId="170" fontId="44" fillId="39" borderId="10" xfId="0" applyNumberFormat="1" applyFont="1" applyFill="1" applyBorder="1" applyAlignment="1" applyProtection="1">
      <alignment horizontal="center" vertical="center"/>
      <protection locked="0"/>
    </xf>
    <xf numFmtId="3" fontId="44" fillId="34" borderId="10" xfId="0" applyNumberFormat="1" applyFont="1" applyFill="1" applyBorder="1"/>
    <xf numFmtId="3" fontId="44" fillId="34" borderId="10" xfId="0" applyNumberFormat="1" applyFont="1" applyFill="1" applyBorder="1" applyAlignment="1" applyProtection="1">
      <alignment horizontal="center" vertical="center"/>
      <protection locked="0"/>
    </xf>
    <xf numFmtId="3" fontId="51" fillId="35" borderId="10" xfId="0" applyNumberFormat="1" applyFont="1" applyFill="1" applyBorder="1" applyAlignment="1">
      <alignment horizontal="right" vertical="center"/>
    </xf>
    <xf numFmtId="0" fontId="0" fillId="36" borderId="0" xfId="0" applyFill="1" applyAlignment="1">
      <alignment horizontal="right"/>
    </xf>
    <xf numFmtId="171" fontId="48" fillId="36" borderId="0" xfId="1" applyFill="1"/>
    <xf numFmtId="3" fontId="0" fillId="36" borderId="0" xfId="0" applyNumberFormat="1" applyFill="1"/>
    <xf numFmtId="3" fontId="0" fillId="36" borderId="0" xfId="0" applyNumberFormat="1" applyFill="1" applyAlignment="1">
      <alignment horizontal="center"/>
    </xf>
    <xf numFmtId="0" fontId="0" fillId="36" borderId="0" xfId="0" applyFill="1" applyAlignment="1">
      <alignment horizontal="center"/>
    </xf>
    <xf numFmtId="43" fontId="0" fillId="36" borderId="0" xfId="0" applyNumberFormat="1" applyFill="1" applyAlignment="1">
      <alignment horizontal="center"/>
    </xf>
    <xf numFmtId="0" fontId="42" fillId="34" borderId="10" xfId="0" applyFont="1" applyFill="1" applyBorder="1" applyAlignment="1">
      <alignment horizontal="center" vertical="center"/>
    </xf>
    <xf numFmtId="49" fontId="42" fillId="34" borderId="10" xfId="0" applyNumberFormat="1" applyFont="1" applyFill="1" applyBorder="1" applyAlignment="1">
      <alignment horizontal="center"/>
    </xf>
    <xf numFmtId="49" fontId="52" fillId="32" borderId="10" xfId="0" applyNumberFormat="1" applyFont="1" applyFill="1" applyBorder="1" applyAlignment="1">
      <alignment horizontal="center" vertical="center"/>
    </xf>
    <xf numFmtId="3" fontId="44" fillId="37" borderId="10" xfId="0" applyNumberFormat="1" applyFont="1" applyFill="1" applyBorder="1" applyAlignment="1">
      <alignment horizontal="right" vertical="center"/>
    </xf>
    <xf numFmtId="170" fontId="44" fillId="37" borderId="10" xfId="0" applyNumberFormat="1" applyFont="1" applyFill="1" applyBorder="1" applyAlignment="1" applyProtection="1">
      <alignment horizontal="center" vertical="center"/>
      <protection locked="0"/>
    </xf>
    <xf numFmtId="3" fontId="44" fillId="37" borderId="10" xfId="0" applyNumberFormat="1" applyFont="1" applyFill="1" applyBorder="1" applyAlignment="1" applyProtection="1">
      <alignment vertical="center"/>
      <protection locked="0"/>
    </xf>
    <xf numFmtId="3" fontId="44" fillId="37" borderId="10" xfId="0" applyNumberFormat="1" applyFont="1" applyFill="1" applyBorder="1" applyAlignment="1" applyProtection="1">
      <alignment horizontal="center" vertical="center"/>
      <protection locked="0"/>
    </xf>
    <xf numFmtId="3" fontId="44" fillId="37" borderId="10" xfId="0" applyNumberFormat="1" applyFont="1" applyFill="1" applyBorder="1" applyAlignment="1">
      <alignment vertical="center"/>
    </xf>
    <xf numFmtId="0" fontId="42" fillId="37" borderId="10" xfId="0" applyFont="1" applyFill="1" applyBorder="1" applyAlignment="1">
      <alignment horizontal="center" vertical="center"/>
    </xf>
    <xf numFmtId="49" fontId="43" fillId="34" borderId="10" xfId="0" applyNumberFormat="1" applyFont="1" applyFill="1" applyBorder="1" applyAlignment="1" applyProtection="1">
      <alignment horizontal="left" vertical="center" wrapText="1"/>
      <protection locked="0"/>
    </xf>
    <xf numFmtId="49" fontId="14" fillId="34" borderId="10" xfId="0" applyNumberFormat="1" applyFont="1" applyFill="1" applyBorder="1" applyAlignment="1" applyProtection="1">
      <alignment horizontal="center" vertical="center"/>
      <protection locked="0"/>
    </xf>
    <xf numFmtId="49" fontId="14" fillId="34" borderId="16" xfId="0" applyNumberFormat="1" applyFont="1" applyFill="1" applyBorder="1" applyAlignment="1" applyProtection="1">
      <alignment horizontal="left" vertical="center"/>
      <protection locked="0"/>
    </xf>
    <xf numFmtId="3" fontId="51" fillId="34" borderId="10" xfId="0" applyNumberFormat="1" applyFont="1" applyFill="1" applyBorder="1" applyAlignment="1">
      <alignment horizontal="right"/>
    </xf>
    <xf numFmtId="3" fontId="44" fillId="34" borderId="10" xfId="0" applyNumberFormat="1" applyFont="1" applyFill="1" applyBorder="1" applyAlignment="1" applyProtection="1">
      <alignment horizontal="right" vertical="center"/>
      <protection locked="0"/>
    </xf>
    <xf numFmtId="49" fontId="43" fillId="34" borderId="10" xfId="0" applyNumberFormat="1" applyFont="1" applyFill="1" applyBorder="1" applyAlignment="1" applyProtection="1">
      <alignment horizontal="left" vertical="center"/>
      <protection locked="0"/>
    </xf>
    <xf numFmtId="49" fontId="43" fillId="34" borderId="15" xfId="0" applyNumberFormat="1" applyFont="1" applyFill="1" applyBorder="1" applyAlignment="1" applyProtection="1">
      <alignment vertical="center" wrapText="1"/>
      <protection locked="0"/>
    </xf>
    <xf numFmtId="170" fontId="51" fillId="34" borderId="10" xfId="0" applyNumberFormat="1" applyFont="1" applyFill="1" applyBorder="1" applyAlignment="1" applyProtection="1">
      <alignment horizontal="center" vertical="center"/>
      <protection locked="0"/>
    </xf>
    <xf numFmtId="49" fontId="43" fillId="34" borderId="10" xfId="0" applyNumberFormat="1" applyFont="1" applyFill="1" applyBorder="1" applyAlignment="1" applyProtection="1">
      <alignment vertical="center" wrapText="1"/>
      <protection locked="0"/>
    </xf>
    <xf numFmtId="0" fontId="42" fillId="34" borderId="15" xfId="0" applyFont="1" applyFill="1" applyBorder="1" applyAlignment="1">
      <alignment horizontal="center" vertical="center"/>
    </xf>
    <xf numFmtId="170" fontId="44" fillId="35" borderId="11" xfId="0" applyNumberFormat="1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Alignment="1">
      <alignment horizontal="center" vertical="center"/>
    </xf>
    <xf numFmtId="49" fontId="39" fillId="27" borderId="0" xfId="0" applyNumberFormat="1" applyFont="1" applyFill="1" applyAlignment="1">
      <alignment horizontal="center" vertical="center"/>
    </xf>
    <xf numFmtId="49" fontId="10" fillId="30" borderId="10" xfId="0" applyNumberFormat="1" applyFont="1" applyFill="1" applyBorder="1" applyAlignment="1">
      <alignment horizontal="center" vertical="center" wrapText="1"/>
    </xf>
    <xf numFmtId="49" fontId="40" fillId="31" borderId="10" xfId="0" applyNumberFormat="1" applyFont="1" applyFill="1" applyBorder="1" applyAlignment="1">
      <alignment horizontal="center" vertical="center"/>
    </xf>
    <xf numFmtId="49" fontId="40" fillId="31" borderId="10" xfId="0" applyNumberFormat="1" applyFont="1" applyFill="1" applyBorder="1" applyAlignment="1">
      <alignment horizontal="center" vertical="center" wrapText="1"/>
    </xf>
    <xf numFmtId="171" fontId="43" fillId="29" borderId="0" xfId="1" applyFont="1" applyFill="1" applyBorder="1" applyAlignment="1" applyProtection="1">
      <alignment horizontal="center" vertical="center"/>
    </xf>
    <xf numFmtId="0" fontId="42" fillId="34" borderId="10" xfId="0" applyFont="1" applyFill="1" applyBorder="1" applyAlignment="1">
      <alignment horizontal="center" vertical="center"/>
    </xf>
    <xf numFmtId="0" fontId="42" fillId="37" borderId="10" xfId="0" applyFont="1" applyFill="1" applyBorder="1" applyAlignment="1">
      <alignment horizontal="center" vertical="center"/>
    </xf>
    <xf numFmtId="3" fontId="44" fillId="29" borderId="15" xfId="0" applyNumberFormat="1" applyFont="1" applyFill="1" applyBorder="1" applyAlignment="1" applyProtection="1">
      <alignment horizontal="center" vertical="center"/>
      <protection locked="0"/>
    </xf>
    <xf numFmtId="3" fontId="44" fillId="29" borderId="11" xfId="0" applyNumberFormat="1" applyFont="1" applyFill="1" applyBorder="1" applyAlignment="1" applyProtection="1">
      <alignment horizontal="center" vertical="center"/>
      <protection locked="0"/>
    </xf>
    <xf numFmtId="170" fontId="44" fillId="35" borderId="15" xfId="0" applyNumberFormat="1" applyFont="1" applyFill="1" applyBorder="1" applyAlignment="1" applyProtection="1">
      <alignment horizontal="center" vertical="center"/>
      <protection locked="0"/>
    </xf>
    <xf numFmtId="170" fontId="44" fillId="35" borderId="11" xfId="0" applyNumberFormat="1" applyFont="1" applyFill="1" applyBorder="1" applyAlignment="1" applyProtection="1">
      <alignment horizontal="center" vertical="center"/>
      <protection locked="0"/>
    </xf>
    <xf numFmtId="0" fontId="42" fillId="34" borderId="10" xfId="0" applyFont="1" applyFill="1" applyBorder="1" applyAlignment="1" applyProtection="1">
      <alignment horizontal="center" vertical="center"/>
      <protection locked="0"/>
    </xf>
    <xf numFmtId="49" fontId="43" fillId="34" borderId="10" xfId="0" applyNumberFormat="1" applyFont="1" applyFill="1" applyBorder="1" applyAlignment="1" applyProtection="1">
      <alignment horizontal="left" vertical="center" wrapText="1"/>
      <protection locked="0"/>
    </xf>
    <xf numFmtId="3" fontId="44" fillId="34" borderId="10" xfId="0" applyNumberFormat="1" applyFont="1" applyFill="1" applyBorder="1" applyAlignment="1" applyProtection="1">
      <alignment horizontal="center" vertical="center"/>
      <protection locked="0"/>
    </xf>
    <xf numFmtId="170" fontId="44" fillId="34" borderId="10" xfId="0" applyNumberFormat="1" applyFont="1" applyFill="1" applyBorder="1" applyAlignment="1" applyProtection="1">
      <alignment horizontal="center" vertical="center"/>
      <protection locked="0"/>
    </xf>
    <xf numFmtId="170" fontId="44" fillId="34" borderId="15" xfId="0" applyNumberFormat="1" applyFont="1" applyFill="1" applyBorder="1" applyAlignment="1" applyProtection="1">
      <alignment horizontal="center" vertical="center"/>
      <protection locked="0"/>
    </xf>
    <xf numFmtId="170" fontId="44" fillId="34" borderId="11" xfId="0" applyNumberFormat="1" applyFont="1" applyFill="1" applyBorder="1" applyAlignment="1" applyProtection="1">
      <alignment horizontal="center" vertical="center"/>
      <protection locked="0"/>
    </xf>
    <xf numFmtId="0" fontId="42" fillId="32" borderId="10" xfId="0" applyFont="1" applyFill="1" applyBorder="1" applyAlignment="1" applyProtection="1">
      <alignment horizontal="center" vertical="center"/>
      <protection locked="0"/>
    </xf>
    <xf numFmtId="49" fontId="43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29" borderId="10" xfId="0" applyFont="1" applyFill="1" applyBorder="1" applyAlignment="1">
      <alignment horizontal="center" vertical="center" wrapText="1"/>
    </xf>
    <xf numFmtId="49" fontId="46" fillId="30" borderId="10" xfId="0" applyNumberFormat="1" applyFont="1" applyFill="1" applyBorder="1" applyAlignment="1">
      <alignment horizontal="center" vertical="center" wrapText="1"/>
    </xf>
    <xf numFmtId="49" fontId="40" fillId="31" borderId="11" xfId="0" applyNumberFormat="1" applyFont="1" applyFill="1" applyBorder="1" applyAlignment="1">
      <alignment horizontal="center" vertical="center"/>
    </xf>
    <xf numFmtId="49" fontId="40" fillId="31" borderId="15" xfId="0" applyNumberFormat="1" applyFont="1" applyFill="1" applyBorder="1" applyAlignment="1">
      <alignment horizontal="center" vertical="center"/>
    </xf>
    <xf numFmtId="0" fontId="53" fillId="0" borderId="0" xfId="0" applyFont="1"/>
    <xf numFmtId="0" fontId="42" fillId="35" borderId="10" xfId="0" applyFont="1" applyFill="1" applyBorder="1" applyAlignment="1" applyProtection="1">
      <alignment horizontal="center" vertical="center"/>
      <protection locked="0"/>
    </xf>
    <xf numFmtId="0" fontId="53" fillId="35" borderId="10" xfId="0" applyFont="1" applyFill="1" applyBorder="1" applyAlignment="1">
      <alignment vertical="center"/>
    </xf>
    <xf numFmtId="49" fontId="14" fillId="35" borderId="17" xfId="0" applyNumberFormat="1" applyFont="1" applyFill="1" applyBorder="1" applyAlignment="1" applyProtection="1">
      <alignment horizontal="center" vertical="center"/>
      <protection locked="0"/>
    </xf>
    <xf numFmtId="49" fontId="14" fillId="35" borderId="18" xfId="0" applyNumberFormat="1" applyFont="1" applyFill="1" applyBorder="1" applyAlignment="1" applyProtection="1">
      <alignment horizontal="left" vertical="center"/>
      <protection locked="0"/>
    </xf>
    <xf numFmtId="170" fontId="44" fillId="35" borderId="10" xfId="0" applyNumberFormat="1" applyFont="1" applyFill="1" applyBorder="1" applyAlignment="1" applyProtection="1">
      <alignment horizontal="right" vertical="center"/>
      <protection locked="0"/>
    </xf>
    <xf numFmtId="3" fontId="44" fillId="35" borderId="10" xfId="0" applyNumberFormat="1" applyFont="1" applyFill="1" applyBorder="1" applyAlignment="1">
      <alignment vertical="center"/>
    </xf>
    <xf numFmtId="3" fontId="44" fillId="35" borderId="11" xfId="0" applyNumberFormat="1" applyFont="1" applyFill="1" applyBorder="1" applyAlignment="1" applyProtection="1">
      <alignment horizontal="right" vertical="center"/>
      <protection locked="0"/>
    </xf>
  </cellXfs>
  <cellStyles count="1387">
    <cellStyle name="0,0_x000a_NA_x000a_" xfId="2" xr:uid="{00000000-0005-0000-0000-000006000000}"/>
    <cellStyle name="0,0_x000a_NA_x000a_ 10" xfId="3" xr:uid="{00000000-0005-0000-0000-000007000000}"/>
    <cellStyle name="0,0_x000a_NA_x000a_ 11" xfId="4" xr:uid="{00000000-0005-0000-0000-000008000000}"/>
    <cellStyle name="0,0_x000a_NA_x000a_ 12" xfId="5" xr:uid="{00000000-0005-0000-0000-000009000000}"/>
    <cellStyle name="0,0_x000a_NA_x000a_ 13" xfId="6" xr:uid="{00000000-0005-0000-0000-00000A000000}"/>
    <cellStyle name="0,0_x000a_NA_x000a_ 14" xfId="7" xr:uid="{00000000-0005-0000-0000-00000B000000}"/>
    <cellStyle name="0,0_x000a_NA_x000a_ 15" xfId="8" xr:uid="{00000000-0005-0000-0000-00000C000000}"/>
    <cellStyle name="0,0_x000a_NA_x000a_ 16" xfId="9" xr:uid="{00000000-0005-0000-0000-00000D000000}"/>
    <cellStyle name="0,0_x000a_NA_x000a_ 17" xfId="10" xr:uid="{00000000-0005-0000-0000-00000E000000}"/>
    <cellStyle name="0,0_x000a_NA_x000a_ 18" xfId="11" xr:uid="{00000000-0005-0000-0000-00000F000000}"/>
    <cellStyle name="0,0_x000a_NA_x000a_ 19" xfId="12" xr:uid="{00000000-0005-0000-0000-000010000000}"/>
    <cellStyle name="0,0_x000a_NA_x000a_ 2" xfId="13" xr:uid="{00000000-0005-0000-0000-000011000000}"/>
    <cellStyle name="0,0_x000a_NA_x000a_ 2 10" xfId="14" xr:uid="{00000000-0005-0000-0000-000012000000}"/>
    <cellStyle name="0,0_x000a_NA_x000a_ 2 11" xfId="15" xr:uid="{00000000-0005-0000-0000-000013000000}"/>
    <cellStyle name="0,0_x000a_NA_x000a_ 2 12" xfId="16" xr:uid="{00000000-0005-0000-0000-000014000000}"/>
    <cellStyle name="0,0_x000a_NA_x000a_ 2 13" xfId="17" xr:uid="{00000000-0005-0000-0000-000015000000}"/>
    <cellStyle name="0,0_x000a_NA_x000a_ 2 14" xfId="18" xr:uid="{00000000-0005-0000-0000-000016000000}"/>
    <cellStyle name="0,0_x000a_NA_x000a_ 2 15" xfId="19" xr:uid="{00000000-0005-0000-0000-000017000000}"/>
    <cellStyle name="0,0_x000a_NA_x000a_ 2 16" xfId="20" xr:uid="{00000000-0005-0000-0000-000018000000}"/>
    <cellStyle name="0,0_x000a_NA_x000a_ 2 17" xfId="21" xr:uid="{00000000-0005-0000-0000-000019000000}"/>
    <cellStyle name="0,0_x000a_NA_x000a_ 2 18" xfId="22" xr:uid="{00000000-0005-0000-0000-00001A000000}"/>
    <cellStyle name="0,0_x000a_NA_x000a_ 2 19" xfId="23" xr:uid="{00000000-0005-0000-0000-00001B000000}"/>
    <cellStyle name="0,0_x000a_NA_x000a_ 2 2" xfId="24" xr:uid="{00000000-0005-0000-0000-00001C000000}"/>
    <cellStyle name="0,0_x000a_NA_x000a_ 2 2 10" xfId="25" xr:uid="{00000000-0005-0000-0000-00001D000000}"/>
    <cellStyle name="0,0_x000a_NA_x000a_ 2 2 11" xfId="26" xr:uid="{00000000-0005-0000-0000-00001E000000}"/>
    <cellStyle name="0,0_x000a_NA_x000a_ 2 2 12" xfId="27" xr:uid="{00000000-0005-0000-0000-00001F000000}"/>
    <cellStyle name="0,0_x000a_NA_x000a_ 2 2 13" xfId="28" xr:uid="{00000000-0005-0000-0000-000020000000}"/>
    <cellStyle name="0,0_x000a_NA_x000a_ 2 2 14" xfId="29" xr:uid="{00000000-0005-0000-0000-000021000000}"/>
    <cellStyle name="0,0_x000a_NA_x000a_ 2 2 15" xfId="30" xr:uid="{00000000-0005-0000-0000-000022000000}"/>
    <cellStyle name="0,0_x000a_NA_x000a_ 2 2 16" xfId="31" xr:uid="{00000000-0005-0000-0000-000023000000}"/>
    <cellStyle name="0,0_x000a_NA_x000a_ 2 2 17" xfId="32" xr:uid="{00000000-0005-0000-0000-000024000000}"/>
    <cellStyle name="0,0_x000a_NA_x000a_ 2 2 18" xfId="33" xr:uid="{00000000-0005-0000-0000-000025000000}"/>
    <cellStyle name="0,0_x000a_NA_x000a_ 2 2 2" xfId="34" xr:uid="{00000000-0005-0000-0000-000026000000}"/>
    <cellStyle name="0,0_x000a_NA_x000a_ 2 2 3" xfId="35" xr:uid="{00000000-0005-0000-0000-000027000000}"/>
    <cellStyle name="0,0_x000a_NA_x000a_ 2 2 4" xfId="36" xr:uid="{00000000-0005-0000-0000-000028000000}"/>
    <cellStyle name="0,0_x000a_NA_x000a_ 2 2 5" xfId="37" xr:uid="{00000000-0005-0000-0000-000029000000}"/>
    <cellStyle name="0,0_x000a_NA_x000a_ 2 2 6" xfId="38" xr:uid="{00000000-0005-0000-0000-00002A000000}"/>
    <cellStyle name="0,0_x000a_NA_x000a_ 2 2 7" xfId="39" xr:uid="{00000000-0005-0000-0000-00002B000000}"/>
    <cellStyle name="0,0_x000a_NA_x000a_ 2 2 8" xfId="40" xr:uid="{00000000-0005-0000-0000-00002C000000}"/>
    <cellStyle name="0,0_x000a_NA_x000a_ 2 2 9" xfId="41" xr:uid="{00000000-0005-0000-0000-00002D000000}"/>
    <cellStyle name="0,0_x000a_NA_x000a_ 2 20" xfId="42" xr:uid="{00000000-0005-0000-0000-00002E000000}"/>
    <cellStyle name="0,0_x000a_NA_x000a_ 2 21" xfId="43" xr:uid="{00000000-0005-0000-0000-00002F000000}"/>
    <cellStyle name="0,0_x000a_NA_x000a_ 2 3" xfId="44" xr:uid="{00000000-0005-0000-0000-000030000000}"/>
    <cellStyle name="0,0_x000a_NA_x000a_ 2 4" xfId="45" xr:uid="{00000000-0005-0000-0000-000031000000}"/>
    <cellStyle name="0,0_x000a_NA_x000a_ 2 5" xfId="46" xr:uid="{00000000-0005-0000-0000-000032000000}"/>
    <cellStyle name="0,0_x000a_NA_x000a_ 2 6" xfId="47" xr:uid="{00000000-0005-0000-0000-000033000000}"/>
    <cellStyle name="0,0_x000a_NA_x000a_ 2 7" xfId="48" xr:uid="{00000000-0005-0000-0000-000034000000}"/>
    <cellStyle name="0,0_x000a_NA_x000a_ 2 8" xfId="49" xr:uid="{00000000-0005-0000-0000-000035000000}"/>
    <cellStyle name="0,0_x000a_NA_x000a_ 2 9" xfId="50" xr:uid="{00000000-0005-0000-0000-000036000000}"/>
    <cellStyle name="0,0_x000a_NA_x000a_ 20" xfId="51" xr:uid="{00000000-0005-0000-0000-000037000000}"/>
    <cellStyle name="0,0_x000a_NA_x000a_ 21" xfId="52" xr:uid="{00000000-0005-0000-0000-000038000000}"/>
    <cellStyle name="0,0_x000a_NA_x000a_ 22" xfId="53" xr:uid="{00000000-0005-0000-0000-000039000000}"/>
    <cellStyle name="0,0_x000a_NA_x000a_ 3" xfId="54" xr:uid="{00000000-0005-0000-0000-00003A000000}"/>
    <cellStyle name="0,0_x000a_NA_x000a_ 4" xfId="55" xr:uid="{00000000-0005-0000-0000-00003B000000}"/>
    <cellStyle name="0,0_x000a_NA_x000a_ 5" xfId="56" xr:uid="{00000000-0005-0000-0000-00003C000000}"/>
    <cellStyle name="0,0_x000a_NA_x000a_ 6" xfId="57" xr:uid="{00000000-0005-0000-0000-00003D000000}"/>
    <cellStyle name="0,0_x000a_NA_x000a_ 7" xfId="58" xr:uid="{00000000-0005-0000-0000-00003E000000}"/>
    <cellStyle name="0,0_x000a_NA_x000a_ 8" xfId="59" xr:uid="{00000000-0005-0000-0000-00003F000000}"/>
    <cellStyle name="0,0_x000a_NA_x000a_ 9" xfId="60" xr:uid="{00000000-0005-0000-0000-000040000000}"/>
    <cellStyle name="0,0_x000a_NA_x000a__39 ORDINÁRIOS" xfId="61" xr:uid="{00000000-0005-0000-0000-000041000000}"/>
    <cellStyle name="20% - Accent1" xfId="62" xr:uid="{00000000-0005-0000-0000-000042000000}"/>
    <cellStyle name="20% - Accent2" xfId="63" xr:uid="{00000000-0005-0000-0000-000043000000}"/>
    <cellStyle name="20% - Accent3" xfId="64" xr:uid="{00000000-0005-0000-0000-000044000000}"/>
    <cellStyle name="20% - Accent4" xfId="65" xr:uid="{00000000-0005-0000-0000-000045000000}"/>
    <cellStyle name="20% - Accent5" xfId="66" xr:uid="{00000000-0005-0000-0000-000046000000}"/>
    <cellStyle name="20% - Accent6" xfId="67" xr:uid="{00000000-0005-0000-0000-000047000000}"/>
    <cellStyle name="20% - Ênfase1 2" xfId="68" xr:uid="{00000000-0005-0000-0000-000048000000}"/>
    <cellStyle name="20% - Ênfase1 3" xfId="69" xr:uid="{00000000-0005-0000-0000-000049000000}"/>
    <cellStyle name="20% - Ênfase2 2" xfId="70" xr:uid="{00000000-0005-0000-0000-00004A000000}"/>
    <cellStyle name="20% - Ênfase2 3" xfId="71" xr:uid="{00000000-0005-0000-0000-00004B000000}"/>
    <cellStyle name="20% - Ênfase3 2" xfId="72" xr:uid="{00000000-0005-0000-0000-00004C000000}"/>
    <cellStyle name="20% - Ênfase3 3" xfId="73" xr:uid="{00000000-0005-0000-0000-00004D000000}"/>
    <cellStyle name="20% - Ênfase4 2" xfId="74" xr:uid="{00000000-0005-0000-0000-00004E000000}"/>
    <cellStyle name="20% - Ênfase4 3" xfId="75" xr:uid="{00000000-0005-0000-0000-00004F000000}"/>
    <cellStyle name="20% - Ênfase5 2" xfId="76" xr:uid="{00000000-0005-0000-0000-000050000000}"/>
    <cellStyle name="20% - Ênfase5 3" xfId="77" xr:uid="{00000000-0005-0000-0000-000051000000}"/>
    <cellStyle name="20% - Ênfase6 2" xfId="78" xr:uid="{00000000-0005-0000-0000-000052000000}"/>
    <cellStyle name="20% - Ênfase6 3" xfId="79" xr:uid="{00000000-0005-0000-0000-000053000000}"/>
    <cellStyle name="40% - Accent1" xfId="80" xr:uid="{00000000-0005-0000-0000-000054000000}"/>
    <cellStyle name="40% - Accent2" xfId="81" xr:uid="{00000000-0005-0000-0000-000055000000}"/>
    <cellStyle name="40% - Accent3" xfId="82" xr:uid="{00000000-0005-0000-0000-000056000000}"/>
    <cellStyle name="40% - Accent4" xfId="83" xr:uid="{00000000-0005-0000-0000-000057000000}"/>
    <cellStyle name="40% - Accent5" xfId="84" xr:uid="{00000000-0005-0000-0000-000058000000}"/>
    <cellStyle name="40% - Accent6" xfId="85" xr:uid="{00000000-0005-0000-0000-000059000000}"/>
    <cellStyle name="40% - Ênfase1 2" xfId="86" xr:uid="{00000000-0005-0000-0000-00005A000000}"/>
    <cellStyle name="40% - Ênfase1 3" xfId="87" xr:uid="{00000000-0005-0000-0000-00005B000000}"/>
    <cellStyle name="40% - Ênfase2 2" xfId="88" xr:uid="{00000000-0005-0000-0000-00005C000000}"/>
    <cellStyle name="40% - Ênfase2 3" xfId="89" xr:uid="{00000000-0005-0000-0000-00005D000000}"/>
    <cellStyle name="40% - Ênfase3 2" xfId="90" xr:uid="{00000000-0005-0000-0000-00005E000000}"/>
    <cellStyle name="40% - Ênfase3 3" xfId="91" xr:uid="{00000000-0005-0000-0000-00005F000000}"/>
    <cellStyle name="40% - Ênfase4 2" xfId="92" xr:uid="{00000000-0005-0000-0000-000060000000}"/>
    <cellStyle name="40% - Ênfase4 3" xfId="93" xr:uid="{00000000-0005-0000-0000-000061000000}"/>
    <cellStyle name="40% - Ênfase5 2" xfId="94" xr:uid="{00000000-0005-0000-0000-000062000000}"/>
    <cellStyle name="40% - Ênfase5 3" xfId="95" xr:uid="{00000000-0005-0000-0000-000063000000}"/>
    <cellStyle name="40% - Ênfase6 2" xfId="96" xr:uid="{00000000-0005-0000-0000-000064000000}"/>
    <cellStyle name="40% - Ênfase6 3" xfId="97" xr:uid="{00000000-0005-0000-0000-000065000000}"/>
    <cellStyle name="60% - Accent1" xfId="98" xr:uid="{00000000-0005-0000-0000-000066000000}"/>
    <cellStyle name="60% - Accent2" xfId="99" xr:uid="{00000000-0005-0000-0000-000067000000}"/>
    <cellStyle name="60% - Accent3" xfId="100" xr:uid="{00000000-0005-0000-0000-000068000000}"/>
    <cellStyle name="60% - Accent4" xfId="101" xr:uid="{00000000-0005-0000-0000-000069000000}"/>
    <cellStyle name="60% - Accent5" xfId="102" xr:uid="{00000000-0005-0000-0000-00006A000000}"/>
    <cellStyle name="60% - Accent6" xfId="103" xr:uid="{00000000-0005-0000-0000-00006B000000}"/>
    <cellStyle name="60% - Ênfase1 2" xfId="104" xr:uid="{00000000-0005-0000-0000-00006C000000}"/>
    <cellStyle name="60% - Ênfase1 3" xfId="105" xr:uid="{00000000-0005-0000-0000-00006D000000}"/>
    <cellStyle name="60% - Ênfase2 2" xfId="106" xr:uid="{00000000-0005-0000-0000-00006E000000}"/>
    <cellStyle name="60% - Ênfase2 3" xfId="107" xr:uid="{00000000-0005-0000-0000-00006F000000}"/>
    <cellStyle name="60% - Ênfase3 2" xfId="108" xr:uid="{00000000-0005-0000-0000-000070000000}"/>
    <cellStyle name="60% - Ênfase3 3" xfId="109" xr:uid="{00000000-0005-0000-0000-000071000000}"/>
    <cellStyle name="60% - Ênfase4 2" xfId="110" xr:uid="{00000000-0005-0000-0000-000072000000}"/>
    <cellStyle name="60% - Ênfase4 3" xfId="111" xr:uid="{00000000-0005-0000-0000-000073000000}"/>
    <cellStyle name="60% - Ênfase5 2" xfId="112" xr:uid="{00000000-0005-0000-0000-000074000000}"/>
    <cellStyle name="60% - Ênfase5 3" xfId="113" xr:uid="{00000000-0005-0000-0000-000075000000}"/>
    <cellStyle name="60% - Ênfase6 2" xfId="114" xr:uid="{00000000-0005-0000-0000-000076000000}"/>
    <cellStyle name="60% - Ênfase6 3" xfId="115" xr:uid="{00000000-0005-0000-0000-000077000000}"/>
    <cellStyle name="Accent 1 5" xfId="116" xr:uid="{00000000-0005-0000-0000-000078000000}"/>
    <cellStyle name="Accent 2 6" xfId="117" xr:uid="{00000000-0005-0000-0000-000079000000}"/>
    <cellStyle name="Accent 3 7" xfId="118" xr:uid="{00000000-0005-0000-0000-00007A000000}"/>
    <cellStyle name="Accent 4" xfId="119" xr:uid="{00000000-0005-0000-0000-00007B000000}"/>
    <cellStyle name="Accent1" xfId="120" xr:uid="{00000000-0005-0000-0000-00007C000000}"/>
    <cellStyle name="Accent2" xfId="121" xr:uid="{00000000-0005-0000-0000-00007D000000}"/>
    <cellStyle name="Accent3" xfId="122" xr:uid="{00000000-0005-0000-0000-00007E000000}"/>
    <cellStyle name="Accent4" xfId="123" xr:uid="{00000000-0005-0000-0000-00007F000000}"/>
    <cellStyle name="Accent5" xfId="124" xr:uid="{00000000-0005-0000-0000-000080000000}"/>
    <cellStyle name="Accent6" xfId="125" xr:uid="{00000000-0005-0000-0000-000081000000}"/>
    <cellStyle name="Bad 1" xfId="126" xr:uid="{00000000-0005-0000-0000-000082000000}"/>
    <cellStyle name="Bad 8" xfId="127" xr:uid="{00000000-0005-0000-0000-000083000000}"/>
    <cellStyle name="Bom 2" xfId="128" xr:uid="{00000000-0005-0000-0000-000084000000}"/>
    <cellStyle name="Bom 3" xfId="129" xr:uid="{00000000-0005-0000-0000-000085000000}"/>
    <cellStyle name="Cabeçalho 1" xfId="130" xr:uid="{00000000-0005-0000-0000-000086000000}"/>
    <cellStyle name="Cabeçalho 2" xfId="131" xr:uid="{00000000-0005-0000-0000-000087000000}"/>
    <cellStyle name="Calculation" xfId="132" xr:uid="{00000000-0005-0000-0000-000088000000}"/>
    <cellStyle name="Cálculo 2" xfId="134" xr:uid="{00000000-0005-0000-0000-00008A000000}"/>
    <cellStyle name="Cálculo 3" xfId="135" xr:uid="{00000000-0005-0000-0000-00008B000000}"/>
    <cellStyle name="Célula de Verificação 2" xfId="136" xr:uid="{00000000-0005-0000-0000-00008C000000}"/>
    <cellStyle name="Célula de Verificação 3" xfId="137" xr:uid="{00000000-0005-0000-0000-00008D000000}"/>
    <cellStyle name="Célula Vinculada 2" xfId="138" xr:uid="{00000000-0005-0000-0000-00008E000000}"/>
    <cellStyle name="Célula Vinculada 3" xfId="139" xr:uid="{00000000-0005-0000-0000-00008F000000}"/>
    <cellStyle name="Check Cell" xfId="133" xr:uid="{00000000-0005-0000-0000-000089000000}"/>
    <cellStyle name="DATA" xfId="140" xr:uid="{00000000-0005-0000-0000-000090000000}"/>
    <cellStyle name="Ênfase1 2" xfId="1375" xr:uid="{00000000-0005-0000-0000-000063050000}"/>
    <cellStyle name="Ênfase1 3" xfId="1376" xr:uid="{00000000-0005-0000-0000-000064050000}"/>
    <cellStyle name="Ênfase2 2" xfId="1377" xr:uid="{00000000-0005-0000-0000-000065050000}"/>
    <cellStyle name="Ênfase2 3" xfId="1378" xr:uid="{00000000-0005-0000-0000-000066050000}"/>
    <cellStyle name="Ênfase3 2" xfId="1379" xr:uid="{00000000-0005-0000-0000-000067050000}"/>
    <cellStyle name="Ênfase3 3" xfId="1380" xr:uid="{00000000-0005-0000-0000-000068050000}"/>
    <cellStyle name="Ênfase4 2" xfId="1381" xr:uid="{00000000-0005-0000-0000-000069050000}"/>
    <cellStyle name="Ênfase4 3" xfId="1382" xr:uid="{00000000-0005-0000-0000-00006A050000}"/>
    <cellStyle name="Ênfase5 2" xfId="1383" xr:uid="{00000000-0005-0000-0000-00006B050000}"/>
    <cellStyle name="Ênfase5 3" xfId="1384" xr:uid="{00000000-0005-0000-0000-00006C050000}"/>
    <cellStyle name="Ênfase6 2" xfId="1385" xr:uid="{00000000-0005-0000-0000-00006D050000}"/>
    <cellStyle name="Ênfase6 3" xfId="1386" xr:uid="{00000000-0005-0000-0000-00006E050000}"/>
    <cellStyle name="Entrada 2" xfId="141" xr:uid="{00000000-0005-0000-0000-000091000000}"/>
    <cellStyle name="Entrada 3" xfId="142" xr:uid="{00000000-0005-0000-0000-000092000000}"/>
    <cellStyle name="Error 9" xfId="143" xr:uid="{00000000-0005-0000-0000-000093000000}"/>
    <cellStyle name="Euro" xfId="144" xr:uid="{00000000-0005-0000-0000-000094000000}"/>
    <cellStyle name="Explanatory Text" xfId="145" xr:uid="{00000000-0005-0000-0000-000095000000}"/>
    <cellStyle name="FIXO" xfId="146" xr:uid="{00000000-0005-0000-0000-000096000000}"/>
    <cellStyle name="Footnote 10" xfId="147" xr:uid="{00000000-0005-0000-0000-000097000000}"/>
    <cellStyle name="Good 11" xfId="148" xr:uid="{00000000-0005-0000-0000-000098000000}"/>
    <cellStyle name="Good 2" xfId="149" xr:uid="{00000000-0005-0000-0000-000099000000}"/>
    <cellStyle name="Heading" xfId="150" xr:uid="{00000000-0005-0000-0000-00009A000000}"/>
    <cellStyle name="Heading 1 13" xfId="151" xr:uid="{00000000-0005-0000-0000-00009B000000}"/>
    <cellStyle name="Heading 1 3" xfId="152" xr:uid="{00000000-0005-0000-0000-00009C000000}"/>
    <cellStyle name="Heading 12" xfId="153" xr:uid="{00000000-0005-0000-0000-00009D000000}"/>
    <cellStyle name="Heading 2 14" xfId="154" xr:uid="{00000000-0005-0000-0000-00009E000000}"/>
    <cellStyle name="Heading 2 4" xfId="155" xr:uid="{00000000-0005-0000-0000-00009F000000}"/>
    <cellStyle name="Heading 3" xfId="156" xr:uid="{00000000-0005-0000-0000-0000A0000000}"/>
    <cellStyle name="Heading 4" xfId="157" xr:uid="{00000000-0005-0000-0000-0000A1000000}"/>
    <cellStyle name="Hyperlink 2" xfId="159" xr:uid="{00000000-0005-0000-0000-0000A3000000}"/>
    <cellStyle name="Incorreto 2" xfId="160" xr:uid="{00000000-0005-0000-0000-0000A4000000}"/>
    <cellStyle name="Incorreto 3" xfId="161" xr:uid="{00000000-0005-0000-0000-0000A5000000}"/>
    <cellStyle name="Input" xfId="162" xr:uid="{00000000-0005-0000-0000-0000A6000000}"/>
    <cellStyle name="Linked Cell" xfId="163" xr:uid="{00000000-0005-0000-0000-0000A7000000}"/>
    <cellStyle name="Moeda 2" xfId="164" xr:uid="{00000000-0005-0000-0000-0000A8000000}"/>
    <cellStyle name="Moeda 2 2" xfId="165" xr:uid="{00000000-0005-0000-0000-0000A9000000}"/>
    <cellStyle name="Moeda 2 3" xfId="166" xr:uid="{00000000-0005-0000-0000-0000AA000000}"/>
    <cellStyle name="Moeda 2 4" xfId="167" xr:uid="{00000000-0005-0000-0000-0000AB000000}"/>
    <cellStyle name="Moeda 3" xfId="168" xr:uid="{00000000-0005-0000-0000-0000AC000000}"/>
    <cellStyle name="Moeda 3 2" xfId="169" xr:uid="{00000000-0005-0000-0000-0000AD000000}"/>
    <cellStyle name="Moeda 3 3" xfId="170" xr:uid="{00000000-0005-0000-0000-0000AE000000}"/>
    <cellStyle name="Moeda 3 4" xfId="171" xr:uid="{00000000-0005-0000-0000-0000AF000000}"/>
    <cellStyle name="Moeda 3 5" xfId="172" xr:uid="{00000000-0005-0000-0000-0000B0000000}"/>
    <cellStyle name="Moeda 3 6" xfId="173" xr:uid="{00000000-0005-0000-0000-0000B1000000}"/>
    <cellStyle name="Moeda 4" xfId="174" xr:uid="{00000000-0005-0000-0000-0000B2000000}"/>
    <cellStyle name="Moeda 4 2" xfId="175" xr:uid="{00000000-0005-0000-0000-0000B3000000}"/>
    <cellStyle name="Moeda 4 3" xfId="176" xr:uid="{00000000-0005-0000-0000-0000B4000000}"/>
    <cellStyle name="Moeda 5" xfId="177" xr:uid="{00000000-0005-0000-0000-0000B5000000}"/>
    <cellStyle name="Moeda0" xfId="178" xr:uid="{00000000-0005-0000-0000-0000B6000000}"/>
    <cellStyle name="Neutra 2" xfId="179" xr:uid="{00000000-0005-0000-0000-0000B7000000}"/>
    <cellStyle name="Neutra 3" xfId="180" xr:uid="{00000000-0005-0000-0000-0000B8000000}"/>
    <cellStyle name="Neutral 15" xfId="181" xr:uid="{00000000-0005-0000-0000-0000B9000000}"/>
    <cellStyle name="Neutral 5" xfId="182" xr:uid="{00000000-0005-0000-0000-0000BA000000}"/>
    <cellStyle name="Normal" xfId="0" builtinId="0"/>
    <cellStyle name="Normal 10" xfId="183" xr:uid="{00000000-0005-0000-0000-0000BB000000}"/>
    <cellStyle name="Normal 10 10" xfId="184" xr:uid="{00000000-0005-0000-0000-0000BC000000}"/>
    <cellStyle name="Normal 10 11" xfId="185" xr:uid="{00000000-0005-0000-0000-0000BD000000}"/>
    <cellStyle name="Normal 10 12" xfId="186" xr:uid="{00000000-0005-0000-0000-0000BE000000}"/>
    <cellStyle name="Normal 10 13" xfId="187" xr:uid="{00000000-0005-0000-0000-0000BF000000}"/>
    <cellStyle name="Normal 10 14" xfId="188" xr:uid="{00000000-0005-0000-0000-0000C0000000}"/>
    <cellStyle name="Normal 10 15" xfId="189" xr:uid="{00000000-0005-0000-0000-0000C1000000}"/>
    <cellStyle name="Normal 10 2" xfId="190" xr:uid="{00000000-0005-0000-0000-0000C2000000}"/>
    <cellStyle name="Normal 10 3" xfId="191" xr:uid="{00000000-0005-0000-0000-0000C3000000}"/>
    <cellStyle name="Normal 10 4" xfId="192" xr:uid="{00000000-0005-0000-0000-0000C4000000}"/>
    <cellStyle name="Normal 10 5" xfId="193" xr:uid="{00000000-0005-0000-0000-0000C5000000}"/>
    <cellStyle name="Normal 10 6" xfId="194" xr:uid="{00000000-0005-0000-0000-0000C6000000}"/>
    <cellStyle name="Normal 10 7" xfId="195" xr:uid="{00000000-0005-0000-0000-0000C7000000}"/>
    <cellStyle name="Normal 10 8" xfId="196" xr:uid="{00000000-0005-0000-0000-0000C8000000}"/>
    <cellStyle name="Normal 10 9" xfId="197" xr:uid="{00000000-0005-0000-0000-0000C9000000}"/>
    <cellStyle name="Normal 11" xfId="198" xr:uid="{00000000-0005-0000-0000-0000CA000000}"/>
    <cellStyle name="Normal 12" xfId="199" xr:uid="{00000000-0005-0000-0000-0000CB000000}"/>
    <cellStyle name="Normal 13" xfId="200" xr:uid="{00000000-0005-0000-0000-0000CC000000}"/>
    <cellStyle name="Normal 14" xfId="201" xr:uid="{00000000-0005-0000-0000-0000CD000000}"/>
    <cellStyle name="Normal 15" xfId="202" xr:uid="{00000000-0005-0000-0000-0000CE000000}"/>
    <cellStyle name="Normal 16" xfId="203" xr:uid="{00000000-0005-0000-0000-0000CF000000}"/>
    <cellStyle name="Normal 17" xfId="204" xr:uid="{00000000-0005-0000-0000-0000D0000000}"/>
    <cellStyle name="Normal 17 10" xfId="205" xr:uid="{00000000-0005-0000-0000-0000D1000000}"/>
    <cellStyle name="Normal 17 11" xfId="206" xr:uid="{00000000-0005-0000-0000-0000D2000000}"/>
    <cellStyle name="Normal 17 12" xfId="207" xr:uid="{00000000-0005-0000-0000-0000D3000000}"/>
    <cellStyle name="Normal 17 13" xfId="208" xr:uid="{00000000-0005-0000-0000-0000D4000000}"/>
    <cellStyle name="Normal 17 14" xfId="209" xr:uid="{00000000-0005-0000-0000-0000D5000000}"/>
    <cellStyle name="Normal 17 15" xfId="210" xr:uid="{00000000-0005-0000-0000-0000D6000000}"/>
    <cellStyle name="Normal 17 16" xfId="211" xr:uid="{00000000-0005-0000-0000-0000D7000000}"/>
    <cellStyle name="Normal 17 17" xfId="212" xr:uid="{00000000-0005-0000-0000-0000D8000000}"/>
    <cellStyle name="Normal 17 18" xfId="213" xr:uid="{00000000-0005-0000-0000-0000D9000000}"/>
    <cellStyle name="Normal 17 19" xfId="214" xr:uid="{00000000-0005-0000-0000-0000DA000000}"/>
    <cellStyle name="Normal 17 2" xfId="215" xr:uid="{00000000-0005-0000-0000-0000DB000000}"/>
    <cellStyle name="Normal 17 20" xfId="216" xr:uid="{00000000-0005-0000-0000-0000DC000000}"/>
    <cellStyle name="Normal 17 21" xfId="217" xr:uid="{00000000-0005-0000-0000-0000DD000000}"/>
    <cellStyle name="Normal 17 22" xfId="218" xr:uid="{00000000-0005-0000-0000-0000DE000000}"/>
    <cellStyle name="Normal 17 23" xfId="219" xr:uid="{00000000-0005-0000-0000-0000DF000000}"/>
    <cellStyle name="Normal 17 24" xfId="220" xr:uid="{00000000-0005-0000-0000-0000E0000000}"/>
    <cellStyle name="Normal 17 25" xfId="221" xr:uid="{00000000-0005-0000-0000-0000E1000000}"/>
    <cellStyle name="Normal 17 26" xfId="222" xr:uid="{00000000-0005-0000-0000-0000E2000000}"/>
    <cellStyle name="Normal 17 27" xfId="223" xr:uid="{00000000-0005-0000-0000-0000E3000000}"/>
    <cellStyle name="Normal 17 28" xfId="224" xr:uid="{00000000-0005-0000-0000-0000E4000000}"/>
    <cellStyle name="Normal 17 29" xfId="225" xr:uid="{00000000-0005-0000-0000-0000E5000000}"/>
    <cellStyle name="Normal 17 3" xfId="226" xr:uid="{00000000-0005-0000-0000-0000E6000000}"/>
    <cellStyle name="Normal 17 30" xfId="227" xr:uid="{00000000-0005-0000-0000-0000E7000000}"/>
    <cellStyle name="Normal 17 4" xfId="228" xr:uid="{00000000-0005-0000-0000-0000E8000000}"/>
    <cellStyle name="Normal 17 5" xfId="229" xr:uid="{00000000-0005-0000-0000-0000E9000000}"/>
    <cellStyle name="Normal 17 6" xfId="230" xr:uid="{00000000-0005-0000-0000-0000EA000000}"/>
    <cellStyle name="Normal 17 7" xfId="231" xr:uid="{00000000-0005-0000-0000-0000EB000000}"/>
    <cellStyle name="Normal 17 8" xfId="232" xr:uid="{00000000-0005-0000-0000-0000EC000000}"/>
    <cellStyle name="Normal 17 9" xfId="233" xr:uid="{00000000-0005-0000-0000-0000ED000000}"/>
    <cellStyle name="Normal 18" xfId="234" xr:uid="{00000000-0005-0000-0000-0000EE000000}"/>
    <cellStyle name="Normal 19" xfId="235" xr:uid="{00000000-0005-0000-0000-0000EF000000}"/>
    <cellStyle name="Normal 19 10" xfId="236" xr:uid="{00000000-0005-0000-0000-0000F0000000}"/>
    <cellStyle name="Normal 19 11" xfId="237" xr:uid="{00000000-0005-0000-0000-0000F1000000}"/>
    <cellStyle name="Normal 19 12" xfId="238" xr:uid="{00000000-0005-0000-0000-0000F2000000}"/>
    <cellStyle name="Normal 19 13" xfId="239" xr:uid="{00000000-0005-0000-0000-0000F3000000}"/>
    <cellStyle name="Normal 19 14" xfId="240" xr:uid="{00000000-0005-0000-0000-0000F4000000}"/>
    <cellStyle name="Normal 19 15" xfId="241" xr:uid="{00000000-0005-0000-0000-0000F5000000}"/>
    <cellStyle name="Normal 19 16" xfId="242" xr:uid="{00000000-0005-0000-0000-0000F6000000}"/>
    <cellStyle name="Normal 19 17" xfId="243" xr:uid="{00000000-0005-0000-0000-0000F7000000}"/>
    <cellStyle name="Normal 19 18" xfId="244" xr:uid="{00000000-0005-0000-0000-0000F8000000}"/>
    <cellStyle name="Normal 19 19" xfId="245" xr:uid="{00000000-0005-0000-0000-0000F9000000}"/>
    <cellStyle name="Normal 19 2" xfId="246" xr:uid="{00000000-0005-0000-0000-0000FA000000}"/>
    <cellStyle name="Normal 19 20" xfId="247" xr:uid="{00000000-0005-0000-0000-0000FB000000}"/>
    <cellStyle name="Normal 19 21" xfId="248" xr:uid="{00000000-0005-0000-0000-0000FC000000}"/>
    <cellStyle name="Normal 19 22" xfId="249" xr:uid="{00000000-0005-0000-0000-0000FD000000}"/>
    <cellStyle name="Normal 19 23" xfId="250" xr:uid="{00000000-0005-0000-0000-0000FE000000}"/>
    <cellStyle name="Normal 19 24" xfId="251" xr:uid="{00000000-0005-0000-0000-0000FF000000}"/>
    <cellStyle name="Normal 19 25" xfId="252" xr:uid="{00000000-0005-0000-0000-000000010000}"/>
    <cellStyle name="Normal 19 26" xfId="253" xr:uid="{00000000-0005-0000-0000-000001010000}"/>
    <cellStyle name="Normal 19 27" xfId="254" xr:uid="{00000000-0005-0000-0000-000002010000}"/>
    <cellStyle name="Normal 19 28" xfId="255" xr:uid="{00000000-0005-0000-0000-000003010000}"/>
    <cellStyle name="Normal 19 29" xfId="256" xr:uid="{00000000-0005-0000-0000-000004010000}"/>
    <cellStyle name="Normal 19 3" xfId="257" xr:uid="{00000000-0005-0000-0000-000005010000}"/>
    <cellStyle name="Normal 19 30" xfId="258" xr:uid="{00000000-0005-0000-0000-000006010000}"/>
    <cellStyle name="Normal 19 4" xfId="259" xr:uid="{00000000-0005-0000-0000-000007010000}"/>
    <cellStyle name="Normal 19 5" xfId="260" xr:uid="{00000000-0005-0000-0000-000008010000}"/>
    <cellStyle name="Normal 19 6" xfId="261" xr:uid="{00000000-0005-0000-0000-000009010000}"/>
    <cellStyle name="Normal 19 7" xfId="262" xr:uid="{00000000-0005-0000-0000-00000A010000}"/>
    <cellStyle name="Normal 19 8" xfId="263" xr:uid="{00000000-0005-0000-0000-00000B010000}"/>
    <cellStyle name="Normal 19 9" xfId="264" xr:uid="{00000000-0005-0000-0000-00000C010000}"/>
    <cellStyle name="Normal 2" xfId="265" xr:uid="{00000000-0005-0000-0000-00000D010000}"/>
    <cellStyle name="Normal 2 2" xfId="266" xr:uid="{00000000-0005-0000-0000-00000E010000}"/>
    <cellStyle name="Normal 2 3" xfId="267" xr:uid="{00000000-0005-0000-0000-00000F010000}"/>
    <cellStyle name="Normal 2 3 2" xfId="268" xr:uid="{00000000-0005-0000-0000-000010010000}"/>
    <cellStyle name="Normal 2 3 2 2" xfId="269" xr:uid="{00000000-0005-0000-0000-000011010000}"/>
    <cellStyle name="Normal 2 3 2 2 2" xfId="270" xr:uid="{00000000-0005-0000-0000-000012010000}"/>
    <cellStyle name="Normal 2 3 2 2 2 2" xfId="271" xr:uid="{00000000-0005-0000-0000-000013010000}"/>
    <cellStyle name="Normal 2 3 2 3" xfId="272" xr:uid="{00000000-0005-0000-0000-000014010000}"/>
    <cellStyle name="Normal 2 3 2 4" xfId="273" xr:uid="{00000000-0005-0000-0000-000015010000}"/>
    <cellStyle name="Normal 2 3 3" xfId="274" xr:uid="{00000000-0005-0000-0000-000016010000}"/>
    <cellStyle name="Normal 2 3 3 2" xfId="275" xr:uid="{00000000-0005-0000-0000-000017010000}"/>
    <cellStyle name="Normal 2 3 3 2 2" xfId="276" xr:uid="{00000000-0005-0000-0000-000018010000}"/>
    <cellStyle name="Normal 2 3 4" xfId="277" xr:uid="{00000000-0005-0000-0000-000019010000}"/>
    <cellStyle name="Normal 2 4" xfId="278" xr:uid="{00000000-0005-0000-0000-00001A010000}"/>
    <cellStyle name="Normal 2 4 2" xfId="279" xr:uid="{00000000-0005-0000-0000-00001B010000}"/>
    <cellStyle name="Normal 2 4 2 2" xfId="280" xr:uid="{00000000-0005-0000-0000-00001C010000}"/>
    <cellStyle name="Normal 2 5" xfId="281" xr:uid="{00000000-0005-0000-0000-00001D010000}"/>
    <cellStyle name="Normal 2 6" xfId="282" xr:uid="{00000000-0005-0000-0000-00001E010000}"/>
    <cellStyle name="Normal 2_ANEXO I A -  DEA" xfId="288" xr:uid="{00000000-0005-0000-0000-000024010000}"/>
    <cellStyle name="Normal 20" xfId="283" xr:uid="{00000000-0005-0000-0000-00001F010000}"/>
    <cellStyle name="Normal 22" xfId="284" xr:uid="{00000000-0005-0000-0000-000020010000}"/>
    <cellStyle name="Normal 27" xfId="285" xr:uid="{00000000-0005-0000-0000-000021010000}"/>
    <cellStyle name="Normal 28" xfId="286" xr:uid="{00000000-0005-0000-0000-000022010000}"/>
    <cellStyle name="Normal 29" xfId="287" xr:uid="{00000000-0005-0000-0000-000023010000}"/>
    <cellStyle name="Normal 3" xfId="289" xr:uid="{00000000-0005-0000-0000-000025010000}"/>
    <cellStyle name="Normal 3 10" xfId="290" xr:uid="{00000000-0005-0000-0000-000026010000}"/>
    <cellStyle name="Normal 3 10 2" xfId="291" xr:uid="{00000000-0005-0000-0000-000027010000}"/>
    <cellStyle name="Normal 3 11" xfId="292" xr:uid="{00000000-0005-0000-0000-000028010000}"/>
    <cellStyle name="Normal 3 11 2" xfId="293" xr:uid="{00000000-0005-0000-0000-000029010000}"/>
    <cellStyle name="Normal 3 12" xfId="294" xr:uid="{00000000-0005-0000-0000-00002A010000}"/>
    <cellStyle name="Normal 3 12 2" xfId="295" xr:uid="{00000000-0005-0000-0000-00002B010000}"/>
    <cellStyle name="Normal 3 13" xfId="296" xr:uid="{00000000-0005-0000-0000-00002C010000}"/>
    <cellStyle name="Normal 3 13 2" xfId="297" xr:uid="{00000000-0005-0000-0000-00002D010000}"/>
    <cellStyle name="Normal 3 14" xfId="298" xr:uid="{00000000-0005-0000-0000-00002E010000}"/>
    <cellStyle name="Normal 3 14 2" xfId="299" xr:uid="{00000000-0005-0000-0000-00002F010000}"/>
    <cellStyle name="Normal 3 14 2 2" xfId="300" xr:uid="{00000000-0005-0000-0000-000030010000}"/>
    <cellStyle name="Normal 3 15" xfId="301" xr:uid="{00000000-0005-0000-0000-000031010000}"/>
    <cellStyle name="Normal 3 15 2" xfId="302" xr:uid="{00000000-0005-0000-0000-000032010000}"/>
    <cellStyle name="Normal 3 15 2 2" xfId="303" xr:uid="{00000000-0005-0000-0000-000033010000}"/>
    <cellStyle name="Normal 3 16" xfId="304" xr:uid="{00000000-0005-0000-0000-000034010000}"/>
    <cellStyle name="Normal 3 16 2" xfId="305" xr:uid="{00000000-0005-0000-0000-000035010000}"/>
    <cellStyle name="Normal 3 16 2 2" xfId="306" xr:uid="{00000000-0005-0000-0000-000036010000}"/>
    <cellStyle name="Normal 3 17" xfId="307" xr:uid="{00000000-0005-0000-0000-000037010000}"/>
    <cellStyle name="Normal 3 17 2" xfId="308" xr:uid="{00000000-0005-0000-0000-000038010000}"/>
    <cellStyle name="Normal 3 17 2 2" xfId="309" xr:uid="{00000000-0005-0000-0000-000039010000}"/>
    <cellStyle name="Normal 3 18" xfId="310" xr:uid="{00000000-0005-0000-0000-00003A010000}"/>
    <cellStyle name="Normal 3 18 2" xfId="311" xr:uid="{00000000-0005-0000-0000-00003B010000}"/>
    <cellStyle name="Normal 3 18 2 2" xfId="312" xr:uid="{00000000-0005-0000-0000-00003C010000}"/>
    <cellStyle name="Normal 3 19" xfId="313" xr:uid="{00000000-0005-0000-0000-00003D010000}"/>
    <cellStyle name="Normal 3 19 2" xfId="314" xr:uid="{00000000-0005-0000-0000-00003E010000}"/>
    <cellStyle name="Normal 3 19 2 2" xfId="315" xr:uid="{00000000-0005-0000-0000-00003F010000}"/>
    <cellStyle name="Normal 3 2" xfId="316" xr:uid="{00000000-0005-0000-0000-000040010000}"/>
    <cellStyle name="Normal 3 2 10" xfId="317" xr:uid="{00000000-0005-0000-0000-000041010000}"/>
    <cellStyle name="Normal 3 2 11" xfId="318" xr:uid="{00000000-0005-0000-0000-000042010000}"/>
    <cellStyle name="Normal 3 2 12" xfId="319" xr:uid="{00000000-0005-0000-0000-000043010000}"/>
    <cellStyle name="Normal 3 2 13" xfId="320" xr:uid="{00000000-0005-0000-0000-000044010000}"/>
    <cellStyle name="Normal 3 2 14" xfId="321" xr:uid="{00000000-0005-0000-0000-000045010000}"/>
    <cellStyle name="Normal 3 2 15" xfId="322" xr:uid="{00000000-0005-0000-0000-000046010000}"/>
    <cellStyle name="Normal 3 2 16" xfId="323" xr:uid="{00000000-0005-0000-0000-000047010000}"/>
    <cellStyle name="Normal 3 2 17" xfId="324" xr:uid="{00000000-0005-0000-0000-000048010000}"/>
    <cellStyle name="Normal 3 2 18" xfId="325" xr:uid="{00000000-0005-0000-0000-000049010000}"/>
    <cellStyle name="Normal 3 2 19" xfId="326" xr:uid="{00000000-0005-0000-0000-00004A010000}"/>
    <cellStyle name="Normal 3 2 2" xfId="327" xr:uid="{00000000-0005-0000-0000-00004B010000}"/>
    <cellStyle name="Normal 3 2 20" xfId="328" xr:uid="{00000000-0005-0000-0000-00004C010000}"/>
    <cellStyle name="Normal 3 2 21" xfId="329" xr:uid="{00000000-0005-0000-0000-00004D010000}"/>
    <cellStyle name="Normal 3 2 22" xfId="330" xr:uid="{00000000-0005-0000-0000-00004E010000}"/>
    <cellStyle name="Normal 3 2 23" xfId="331" xr:uid="{00000000-0005-0000-0000-00004F010000}"/>
    <cellStyle name="Normal 3 2 24" xfId="332" xr:uid="{00000000-0005-0000-0000-000050010000}"/>
    <cellStyle name="Normal 3 2 25" xfId="333" xr:uid="{00000000-0005-0000-0000-000051010000}"/>
    <cellStyle name="Normal 3 2 26" xfId="334" xr:uid="{00000000-0005-0000-0000-000052010000}"/>
    <cellStyle name="Normal 3 2 27" xfId="335" xr:uid="{00000000-0005-0000-0000-000053010000}"/>
    <cellStyle name="Normal 3 2 28" xfId="336" xr:uid="{00000000-0005-0000-0000-000054010000}"/>
    <cellStyle name="Normal 3 2 29" xfId="337" xr:uid="{00000000-0005-0000-0000-000055010000}"/>
    <cellStyle name="Normal 3 2 3" xfId="338" xr:uid="{00000000-0005-0000-0000-000056010000}"/>
    <cellStyle name="Normal 3 2 30" xfId="339" xr:uid="{00000000-0005-0000-0000-000057010000}"/>
    <cellStyle name="Normal 3 2 31" xfId="340" xr:uid="{00000000-0005-0000-0000-000058010000}"/>
    <cellStyle name="Normal 3 2 32" xfId="341" xr:uid="{00000000-0005-0000-0000-000059010000}"/>
    <cellStyle name="Normal 3 2 33" xfId="342" xr:uid="{00000000-0005-0000-0000-00005A010000}"/>
    <cellStyle name="Normal 3 2 34" xfId="343" xr:uid="{00000000-0005-0000-0000-00005B010000}"/>
    <cellStyle name="Normal 3 2 35" xfId="344" xr:uid="{00000000-0005-0000-0000-00005C010000}"/>
    <cellStyle name="Normal 3 2 36" xfId="345" xr:uid="{00000000-0005-0000-0000-00005D010000}"/>
    <cellStyle name="Normal 3 2 37" xfId="346" xr:uid="{00000000-0005-0000-0000-00005E010000}"/>
    <cellStyle name="Normal 3 2 38" xfId="347" xr:uid="{00000000-0005-0000-0000-00005F010000}"/>
    <cellStyle name="Normal 3 2 39" xfId="348" xr:uid="{00000000-0005-0000-0000-000060010000}"/>
    <cellStyle name="Normal 3 2 4" xfId="349" xr:uid="{00000000-0005-0000-0000-000061010000}"/>
    <cellStyle name="Normal 3 2 40" xfId="350" xr:uid="{00000000-0005-0000-0000-000062010000}"/>
    <cellStyle name="Normal 3 2 41" xfId="351" xr:uid="{00000000-0005-0000-0000-000063010000}"/>
    <cellStyle name="Normal 3 2 42" xfId="352" xr:uid="{00000000-0005-0000-0000-000064010000}"/>
    <cellStyle name="Normal 3 2 43" xfId="353" xr:uid="{00000000-0005-0000-0000-000065010000}"/>
    <cellStyle name="Normal 3 2 44" xfId="354" xr:uid="{00000000-0005-0000-0000-000066010000}"/>
    <cellStyle name="Normal 3 2 44 2" xfId="355" xr:uid="{00000000-0005-0000-0000-000067010000}"/>
    <cellStyle name="Normal 3 2 5" xfId="356" xr:uid="{00000000-0005-0000-0000-000068010000}"/>
    <cellStyle name="Normal 3 2 6" xfId="357" xr:uid="{00000000-0005-0000-0000-000069010000}"/>
    <cellStyle name="Normal 3 2 7" xfId="358" xr:uid="{00000000-0005-0000-0000-00006A010000}"/>
    <cellStyle name="Normal 3 2 8" xfId="359" xr:uid="{00000000-0005-0000-0000-00006B010000}"/>
    <cellStyle name="Normal 3 2 9" xfId="360" xr:uid="{00000000-0005-0000-0000-00006C010000}"/>
    <cellStyle name="Normal 3 20" xfId="361" xr:uid="{00000000-0005-0000-0000-00006D010000}"/>
    <cellStyle name="Normal 3 20 2" xfId="362" xr:uid="{00000000-0005-0000-0000-00006E010000}"/>
    <cellStyle name="Normal 3 20 2 2" xfId="363" xr:uid="{00000000-0005-0000-0000-00006F010000}"/>
    <cellStyle name="Normal 3 21" xfId="364" xr:uid="{00000000-0005-0000-0000-000070010000}"/>
    <cellStyle name="Normal 3 21 2" xfId="365" xr:uid="{00000000-0005-0000-0000-000071010000}"/>
    <cellStyle name="Normal 3 21 2 2" xfId="366" xr:uid="{00000000-0005-0000-0000-000072010000}"/>
    <cellStyle name="Normal 3 22" xfId="367" xr:uid="{00000000-0005-0000-0000-000073010000}"/>
    <cellStyle name="Normal 3 22 2" xfId="368" xr:uid="{00000000-0005-0000-0000-000074010000}"/>
    <cellStyle name="Normal 3 22 2 2" xfId="369" xr:uid="{00000000-0005-0000-0000-000075010000}"/>
    <cellStyle name="Normal 3 23" xfId="370" xr:uid="{00000000-0005-0000-0000-000076010000}"/>
    <cellStyle name="Normal 3 23 2" xfId="371" xr:uid="{00000000-0005-0000-0000-000077010000}"/>
    <cellStyle name="Normal 3 23 2 2" xfId="372" xr:uid="{00000000-0005-0000-0000-000078010000}"/>
    <cellStyle name="Normal 3 24" xfId="373" xr:uid="{00000000-0005-0000-0000-000079010000}"/>
    <cellStyle name="Normal 3 24 2" xfId="374" xr:uid="{00000000-0005-0000-0000-00007A010000}"/>
    <cellStyle name="Normal 3 24 2 2" xfId="375" xr:uid="{00000000-0005-0000-0000-00007B010000}"/>
    <cellStyle name="Normal 3 25" xfId="376" xr:uid="{00000000-0005-0000-0000-00007C010000}"/>
    <cellStyle name="Normal 3 25 2" xfId="377" xr:uid="{00000000-0005-0000-0000-00007D010000}"/>
    <cellStyle name="Normal 3 25 2 2" xfId="378" xr:uid="{00000000-0005-0000-0000-00007E010000}"/>
    <cellStyle name="Normal 3 26" xfId="379" xr:uid="{00000000-0005-0000-0000-00007F010000}"/>
    <cellStyle name="Normal 3 26 2" xfId="380" xr:uid="{00000000-0005-0000-0000-000080010000}"/>
    <cellStyle name="Normal 3 26 2 2" xfId="381" xr:uid="{00000000-0005-0000-0000-000081010000}"/>
    <cellStyle name="Normal 3 27" xfId="382" xr:uid="{00000000-0005-0000-0000-000082010000}"/>
    <cellStyle name="Normal 3 27 2" xfId="383" xr:uid="{00000000-0005-0000-0000-000083010000}"/>
    <cellStyle name="Normal 3 27 2 2" xfId="384" xr:uid="{00000000-0005-0000-0000-000084010000}"/>
    <cellStyle name="Normal 3 28" xfId="385" xr:uid="{00000000-0005-0000-0000-000085010000}"/>
    <cellStyle name="Normal 3 28 2" xfId="386" xr:uid="{00000000-0005-0000-0000-000086010000}"/>
    <cellStyle name="Normal 3 28 2 2" xfId="387" xr:uid="{00000000-0005-0000-0000-000087010000}"/>
    <cellStyle name="Normal 3 29" xfId="388" xr:uid="{00000000-0005-0000-0000-000088010000}"/>
    <cellStyle name="Normal 3 29 2" xfId="389" xr:uid="{00000000-0005-0000-0000-000089010000}"/>
    <cellStyle name="Normal 3 3" xfId="390" xr:uid="{00000000-0005-0000-0000-00008A010000}"/>
    <cellStyle name="Normal 3 3 10" xfId="391" xr:uid="{00000000-0005-0000-0000-00008B010000}"/>
    <cellStyle name="Normal 3 3 10 2" xfId="392" xr:uid="{00000000-0005-0000-0000-00008C010000}"/>
    <cellStyle name="Normal 3 3 11" xfId="393" xr:uid="{00000000-0005-0000-0000-00008D010000}"/>
    <cellStyle name="Normal 3 3 11 2" xfId="394" xr:uid="{00000000-0005-0000-0000-00008E010000}"/>
    <cellStyle name="Normal 3 3 12" xfId="395" xr:uid="{00000000-0005-0000-0000-00008F010000}"/>
    <cellStyle name="Normal 3 3 12 2" xfId="396" xr:uid="{00000000-0005-0000-0000-000090010000}"/>
    <cellStyle name="Normal 3 3 13" xfId="397" xr:uid="{00000000-0005-0000-0000-000091010000}"/>
    <cellStyle name="Normal 3 3 13 2" xfId="398" xr:uid="{00000000-0005-0000-0000-000092010000}"/>
    <cellStyle name="Normal 3 3 14" xfId="399" xr:uid="{00000000-0005-0000-0000-000093010000}"/>
    <cellStyle name="Normal 3 3 14 2" xfId="400" xr:uid="{00000000-0005-0000-0000-000094010000}"/>
    <cellStyle name="Normal 3 3 15" xfId="401" xr:uid="{00000000-0005-0000-0000-000095010000}"/>
    <cellStyle name="Normal 3 3 15 2" xfId="402" xr:uid="{00000000-0005-0000-0000-000096010000}"/>
    <cellStyle name="Normal 3 3 16" xfId="403" xr:uid="{00000000-0005-0000-0000-000097010000}"/>
    <cellStyle name="Normal 3 3 16 2" xfId="404" xr:uid="{00000000-0005-0000-0000-000098010000}"/>
    <cellStyle name="Normal 3 3 17" xfId="405" xr:uid="{00000000-0005-0000-0000-000099010000}"/>
    <cellStyle name="Normal 3 3 17 2" xfId="406" xr:uid="{00000000-0005-0000-0000-00009A010000}"/>
    <cellStyle name="Normal 3 3 18" xfId="407" xr:uid="{00000000-0005-0000-0000-00009B010000}"/>
    <cellStyle name="Normal 3 3 18 2" xfId="408" xr:uid="{00000000-0005-0000-0000-00009C010000}"/>
    <cellStyle name="Normal 3 3 19" xfId="409" xr:uid="{00000000-0005-0000-0000-00009D010000}"/>
    <cellStyle name="Normal 3 3 19 2" xfId="410" xr:uid="{00000000-0005-0000-0000-00009E010000}"/>
    <cellStyle name="Normal 3 3 2" xfId="411" xr:uid="{00000000-0005-0000-0000-00009F010000}"/>
    <cellStyle name="Normal 3 3 2 2" xfId="412" xr:uid="{00000000-0005-0000-0000-0000A0010000}"/>
    <cellStyle name="Normal 3 3 20" xfId="413" xr:uid="{00000000-0005-0000-0000-0000A1010000}"/>
    <cellStyle name="Normal 3 3 20 2" xfId="414" xr:uid="{00000000-0005-0000-0000-0000A2010000}"/>
    <cellStyle name="Normal 3 3 21" xfId="415" xr:uid="{00000000-0005-0000-0000-0000A3010000}"/>
    <cellStyle name="Normal 3 3 21 2" xfId="416" xr:uid="{00000000-0005-0000-0000-0000A4010000}"/>
    <cellStyle name="Normal 3 3 22" xfId="417" xr:uid="{00000000-0005-0000-0000-0000A5010000}"/>
    <cellStyle name="Normal 3 3 22 2" xfId="418" xr:uid="{00000000-0005-0000-0000-0000A6010000}"/>
    <cellStyle name="Normal 3 3 23" xfId="419" xr:uid="{00000000-0005-0000-0000-0000A7010000}"/>
    <cellStyle name="Normal 3 3 23 2" xfId="420" xr:uid="{00000000-0005-0000-0000-0000A8010000}"/>
    <cellStyle name="Normal 3 3 24" xfId="421" xr:uid="{00000000-0005-0000-0000-0000A9010000}"/>
    <cellStyle name="Normal 3 3 24 2" xfId="422" xr:uid="{00000000-0005-0000-0000-0000AA010000}"/>
    <cellStyle name="Normal 3 3 25" xfId="423" xr:uid="{00000000-0005-0000-0000-0000AB010000}"/>
    <cellStyle name="Normal 3 3 25 2" xfId="424" xr:uid="{00000000-0005-0000-0000-0000AC010000}"/>
    <cellStyle name="Normal 3 3 26" xfId="425" xr:uid="{00000000-0005-0000-0000-0000AD010000}"/>
    <cellStyle name="Normal 3 3 26 2" xfId="426" xr:uid="{00000000-0005-0000-0000-0000AE010000}"/>
    <cellStyle name="Normal 3 3 27" xfId="427" xr:uid="{00000000-0005-0000-0000-0000AF010000}"/>
    <cellStyle name="Normal 3 3 27 2" xfId="428" xr:uid="{00000000-0005-0000-0000-0000B0010000}"/>
    <cellStyle name="Normal 3 3 28" xfId="429" xr:uid="{00000000-0005-0000-0000-0000B1010000}"/>
    <cellStyle name="Normal 3 3 28 2" xfId="430" xr:uid="{00000000-0005-0000-0000-0000B2010000}"/>
    <cellStyle name="Normal 3 3 29" xfId="431" xr:uid="{00000000-0005-0000-0000-0000B3010000}"/>
    <cellStyle name="Normal 3 3 29 2" xfId="432" xr:uid="{00000000-0005-0000-0000-0000B4010000}"/>
    <cellStyle name="Normal 3 3 3" xfId="433" xr:uid="{00000000-0005-0000-0000-0000B5010000}"/>
    <cellStyle name="Normal 3 3 3 2" xfId="434" xr:uid="{00000000-0005-0000-0000-0000B6010000}"/>
    <cellStyle name="Normal 3 3 30" xfId="435" xr:uid="{00000000-0005-0000-0000-0000B7010000}"/>
    <cellStyle name="Normal 3 3 30 2" xfId="436" xr:uid="{00000000-0005-0000-0000-0000B8010000}"/>
    <cellStyle name="Normal 3 3 31" xfId="437" xr:uid="{00000000-0005-0000-0000-0000B9010000}"/>
    <cellStyle name="Normal 3 3 31 2" xfId="438" xr:uid="{00000000-0005-0000-0000-0000BA010000}"/>
    <cellStyle name="Normal 3 3 4" xfId="439" xr:uid="{00000000-0005-0000-0000-0000BB010000}"/>
    <cellStyle name="Normal 3 3 4 2" xfId="440" xr:uid="{00000000-0005-0000-0000-0000BC010000}"/>
    <cellStyle name="Normal 3 3 5" xfId="441" xr:uid="{00000000-0005-0000-0000-0000BD010000}"/>
    <cellStyle name="Normal 3 3 5 2" xfId="442" xr:uid="{00000000-0005-0000-0000-0000BE010000}"/>
    <cellStyle name="Normal 3 3 6" xfId="443" xr:uid="{00000000-0005-0000-0000-0000BF010000}"/>
    <cellStyle name="Normal 3 3 6 2" xfId="444" xr:uid="{00000000-0005-0000-0000-0000C0010000}"/>
    <cellStyle name="Normal 3 3 7" xfId="445" xr:uid="{00000000-0005-0000-0000-0000C1010000}"/>
    <cellStyle name="Normal 3 3 7 2" xfId="446" xr:uid="{00000000-0005-0000-0000-0000C2010000}"/>
    <cellStyle name="Normal 3 3 8" xfId="447" xr:uid="{00000000-0005-0000-0000-0000C3010000}"/>
    <cellStyle name="Normal 3 3 8 2" xfId="448" xr:uid="{00000000-0005-0000-0000-0000C4010000}"/>
    <cellStyle name="Normal 3 3 9" xfId="449" xr:uid="{00000000-0005-0000-0000-0000C5010000}"/>
    <cellStyle name="Normal 3 3 9 2" xfId="450" xr:uid="{00000000-0005-0000-0000-0000C6010000}"/>
    <cellStyle name="Normal 3 3_novos  39" xfId="471" xr:uid="{00000000-0005-0000-0000-0000DB010000}"/>
    <cellStyle name="Normal 3 30" xfId="451" xr:uid="{00000000-0005-0000-0000-0000C7010000}"/>
    <cellStyle name="Normal 3 30 2" xfId="452" xr:uid="{00000000-0005-0000-0000-0000C8010000}"/>
    <cellStyle name="Normal 3 31" xfId="453" xr:uid="{00000000-0005-0000-0000-0000C9010000}"/>
    <cellStyle name="Normal 3 31 2" xfId="454" xr:uid="{00000000-0005-0000-0000-0000CA010000}"/>
    <cellStyle name="Normal 3 32" xfId="455" xr:uid="{00000000-0005-0000-0000-0000CB010000}"/>
    <cellStyle name="Normal 3 32 2" xfId="456" xr:uid="{00000000-0005-0000-0000-0000CC010000}"/>
    <cellStyle name="Normal 3 33" xfId="457" xr:uid="{00000000-0005-0000-0000-0000CD010000}"/>
    <cellStyle name="Normal 3 33 2" xfId="458" xr:uid="{00000000-0005-0000-0000-0000CE010000}"/>
    <cellStyle name="Normal 3 34" xfId="459" xr:uid="{00000000-0005-0000-0000-0000CF010000}"/>
    <cellStyle name="Normal 3 34 2" xfId="460" xr:uid="{00000000-0005-0000-0000-0000D0010000}"/>
    <cellStyle name="Normal 3 35" xfId="461" xr:uid="{00000000-0005-0000-0000-0000D1010000}"/>
    <cellStyle name="Normal 3 35 2" xfId="462" xr:uid="{00000000-0005-0000-0000-0000D2010000}"/>
    <cellStyle name="Normal 3 36" xfId="463" xr:uid="{00000000-0005-0000-0000-0000D3010000}"/>
    <cellStyle name="Normal 3 36 2" xfId="464" xr:uid="{00000000-0005-0000-0000-0000D4010000}"/>
    <cellStyle name="Normal 3 37" xfId="465" xr:uid="{00000000-0005-0000-0000-0000D5010000}"/>
    <cellStyle name="Normal 3 37 2" xfId="466" xr:uid="{00000000-0005-0000-0000-0000D6010000}"/>
    <cellStyle name="Normal 3 38" xfId="467" xr:uid="{00000000-0005-0000-0000-0000D7010000}"/>
    <cellStyle name="Normal 3 38 2" xfId="468" xr:uid="{00000000-0005-0000-0000-0000D8010000}"/>
    <cellStyle name="Normal 3 39" xfId="469" xr:uid="{00000000-0005-0000-0000-0000D9010000}"/>
    <cellStyle name="Normal 3 39 2" xfId="470" xr:uid="{00000000-0005-0000-0000-0000DA010000}"/>
    <cellStyle name="Normal 3 4" xfId="472" xr:uid="{00000000-0005-0000-0000-0000DC010000}"/>
    <cellStyle name="Normal 3 40" xfId="473" xr:uid="{00000000-0005-0000-0000-0000DD010000}"/>
    <cellStyle name="Normal 3 40 2" xfId="474" xr:uid="{00000000-0005-0000-0000-0000DE010000}"/>
    <cellStyle name="Normal 3 41" xfId="475" xr:uid="{00000000-0005-0000-0000-0000DF010000}"/>
    <cellStyle name="Normal 3 41 2" xfId="476" xr:uid="{00000000-0005-0000-0000-0000E0010000}"/>
    <cellStyle name="Normal 3 42" xfId="477" xr:uid="{00000000-0005-0000-0000-0000E1010000}"/>
    <cellStyle name="Normal 3 42 2" xfId="478" xr:uid="{00000000-0005-0000-0000-0000E2010000}"/>
    <cellStyle name="Normal 3 43" xfId="479" xr:uid="{00000000-0005-0000-0000-0000E3010000}"/>
    <cellStyle name="Normal 3 43 2" xfId="480" xr:uid="{00000000-0005-0000-0000-0000E4010000}"/>
    <cellStyle name="Normal 3 44" xfId="481" xr:uid="{00000000-0005-0000-0000-0000E5010000}"/>
    <cellStyle name="Normal 3 44 2" xfId="482" xr:uid="{00000000-0005-0000-0000-0000E6010000}"/>
    <cellStyle name="Normal 3 45" xfId="483" xr:uid="{00000000-0005-0000-0000-0000E7010000}"/>
    <cellStyle name="Normal 3 45 2" xfId="484" xr:uid="{00000000-0005-0000-0000-0000E8010000}"/>
    <cellStyle name="Normal 3 46" xfId="485" xr:uid="{00000000-0005-0000-0000-0000E9010000}"/>
    <cellStyle name="Normal 3 46 2" xfId="486" xr:uid="{00000000-0005-0000-0000-0000EA010000}"/>
    <cellStyle name="Normal 3 47" xfId="487" xr:uid="{00000000-0005-0000-0000-0000EB010000}"/>
    <cellStyle name="Normal 3 47 2" xfId="488" xr:uid="{00000000-0005-0000-0000-0000EC010000}"/>
    <cellStyle name="Normal 3 48" xfId="489" xr:uid="{00000000-0005-0000-0000-0000ED010000}"/>
    <cellStyle name="Normal 3 48 2" xfId="490" xr:uid="{00000000-0005-0000-0000-0000EE010000}"/>
    <cellStyle name="Normal 3 49" xfId="491" xr:uid="{00000000-0005-0000-0000-0000EF010000}"/>
    <cellStyle name="Normal 3 49 2" xfId="492" xr:uid="{00000000-0005-0000-0000-0000F0010000}"/>
    <cellStyle name="Normal 3 5" xfId="493" xr:uid="{00000000-0005-0000-0000-0000F1010000}"/>
    <cellStyle name="Normal 3 50" xfId="494" xr:uid="{00000000-0005-0000-0000-0000F2010000}"/>
    <cellStyle name="Normal 3 50 2" xfId="495" xr:uid="{00000000-0005-0000-0000-0000F3010000}"/>
    <cellStyle name="Normal 3 51" xfId="496" xr:uid="{00000000-0005-0000-0000-0000F4010000}"/>
    <cellStyle name="Normal 3 51 2" xfId="497" xr:uid="{00000000-0005-0000-0000-0000F5010000}"/>
    <cellStyle name="Normal 3 52" xfId="498" xr:uid="{00000000-0005-0000-0000-0000F6010000}"/>
    <cellStyle name="Normal 3 52 2" xfId="499" xr:uid="{00000000-0005-0000-0000-0000F7010000}"/>
    <cellStyle name="Normal 3 53" xfId="500" xr:uid="{00000000-0005-0000-0000-0000F8010000}"/>
    <cellStyle name="Normal 3 53 2" xfId="501" xr:uid="{00000000-0005-0000-0000-0000F9010000}"/>
    <cellStyle name="Normal 3 54" xfId="502" xr:uid="{00000000-0005-0000-0000-0000FA010000}"/>
    <cellStyle name="Normal 3 54 2" xfId="503" xr:uid="{00000000-0005-0000-0000-0000FB010000}"/>
    <cellStyle name="Normal 3 54 2 2" xfId="504" xr:uid="{00000000-0005-0000-0000-0000FC010000}"/>
    <cellStyle name="Normal 3 54 2 2 2" xfId="505" xr:uid="{00000000-0005-0000-0000-0000FD010000}"/>
    <cellStyle name="Normal 3 54 3" xfId="506" xr:uid="{00000000-0005-0000-0000-0000FE010000}"/>
    <cellStyle name="Normal 3 55" xfId="507" xr:uid="{00000000-0005-0000-0000-0000FF010000}"/>
    <cellStyle name="Normal 3 55 2" xfId="508" xr:uid="{00000000-0005-0000-0000-000000020000}"/>
    <cellStyle name="Normal 3 56" xfId="509" xr:uid="{00000000-0005-0000-0000-000001020000}"/>
    <cellStyle name="Normal 3 56 2" xfId="510" xr:uid="{00000000-0005-0000-0000-000002020000}"/>
    <cellStyle name="Normal 3 6" xfId="511" xr:uid="{00000000-0005-0000-0000-000003020000}"/>
    <cellStyle name="Normal 3 7" xfId="512" xr:uid="{00000000-0005-0000-0000-000004020000}"/>
    <cellStyle name="Normal 3 8" xfId="513" xr:uid="{00000000-0005-0000-0000-000005020000}"/>
    <cellStyle name="Normal 3 8 2" xfId="514" xr:uid="{00000000-0005-0000-0000-000006020000}"/>
    <cellStyle name="Normal 3 8 3" xfId="515" xr:uid="{00000000-0005-0000-0000-000007020000}"/>
    <cellStyle name="Normal 3 8 4" xfId="516" xr:uid="{00000000-0005-0000-0000-000008020000}"/>
    <cellStyle name="Normal 3 8 5" xfId="517" xr:uid="{00000000-0005-0000-0000-000009020000}"/>
    <cellStyle name="Normal 3 8 6" xfId="518" xr:uid="{00000000-0005-0000-0000-00000A020000}"/>
    <cellStyle name="Normal 3 8_MG-MIJF- 2015 - ORIGINAL" xfId="519" xr:uid="{00000000-0005-0000-0000-00000B020000}"/>
    <cellStyle name="Normal 3 9" xfId="520" xr:uid="{00000000-0005-0000-0000-00000C020000}"/>
    <cellStyle name="Normal 3 9 2" xfId="521" xr:uid="{00000000-0005-0000-0000-00000D020000}"/>
    <cellStyle name="Normal 3_001-CONTROLE  DE PROJETOS EXISTENTES NA 1ª REGIÃO_11PO MIJF" xfId="536" xr:uid="{00000000-0005-0000-0000-00001C020000}"/>
    <cellStyle name="Normal 30" xfId="522" xr:uid="{00000000-0005-0000-0000-00000E020000}"/>
    <cellStyle name="Normal 30 2" xfId="523" xr:uid="{00000000-0005-0000-0000-00000F020000}"/>
    <cellStyle name="Normal 30 3" xfId="524" xr:uid="{00000000-0005-0000-0000-000010020000}"/>
    <cellStyle name="Normal 31" xfId="525" xr:uid="{00000000-0005-0000-0000-000011020000}"/>
    <cellStyle name="Normal 31 2" xfId="526" xr:uid="{00000000-0005-0000-0000-000012020000}"/>
    <cellStyle name="Normal 32" xfId="527" xr:uid="{00000000-0005-0000-0000-000013020000}"/>
    <cellStyle name="Normal 32 2" xfId="528" xr:uid="{00000000-0005-0000-0000-000014020000}"/>
    <cellStyle name="Normal 33" xfId="529" xr:uid="{00000000-0005-0000-0000-000015020000}"/>
    <cellStyle name="Normal 33 2" xfId="530" xr:uid="{00000000-0005-0000-0000-000016020000}"/>
    <cellStyle name="Normal 34" xfId="531" xr:uid="{00000000-0005-0000-0000-000017020000}"/>
    <cellStyle name="Normal 35" xfId="532" xr:uid="{00000000-0005-0000-0000-000018020000}"/>
    <cellStyle name="Normal 36" xfId="533" xr:uid="{00000000-0005-0000-0000-000019020000}"/>
    <cellStyle name="Normal 37 2" xfId="534" xr:uid="{00000000-0005-0000-0000-00001A020000}"/>
    <cellStyle name="Normal 38 2" xfId="535" xr:uid="{00000000-0005-0000-0000-00001B020000}"/>
    <cellStyle name="Normal 4" xfId="537" xr:uid="{00000000-0005-0000-0000-00001D020000}"/>
    <cellStyle name="Normal 4 10" xfId="538" xr:uid="{00000000-0005-0000-0000-00001E020000}"/>
    <cellStyle name="Normal 4 11" xfId="539" xr:uid="{00000000-0005-0000-0000-00001F020000}"/>
    <cellStyle name="Normal 4 12" xfId="540" xr:uid="{00000000-0005-0000-0000-000020020000}"/>
    <cellStyle name="Normal 4 13" xfId="541" xr:uid="{00000000-0005-0000-0000-000021020000}"/>
    <cellStyle name="Normal 4 14" xfId="542" xr:uid="{00000000-0005-0000-0000-000022020000}"/>
    <cellStyle name="Normal 4 15" xfId="543" xr:uid="{00000000-0005-0000-0000-000023020000}"/>
    <cellStyle name="Normal 4 16" xfId="544" xr:uid="{00000000-0005-0000-0000-000024020000}"/>
    <cellStyle name="Normal 4 17" xfId="545" xr:uid="{00000000-0005-0000-0000-000025020000}"/>
    <cellStyle name="Normal 4 18" xfId="546" xr:uid="{00000000-0005-0000-0000-000026020000}"/>
    <cellStyle name="Normal 4 19" xfId="547" xr:uid="{00000000-0005-0000-0000-000027020000}"/>
    <cellStyle name="Normal 4 2" xfId="548" xr:uid="{00000000-0005-0000-0000-000028020000}"/>
    <cellStyle name="Normal 4 20" xfId="549" xr:uid="{00000000-0005-0000-0000-000029020000}"/>
    <cellStyle name="Normal 4 21" xfId="550" xr:uid="{00000000-0005-0000-0000-00002A020000}"/>
    <cellStyle name="Normal 4 22" xfId="551" xr:uid="{00000000-0005-0000-0000-00002B020000}"/>
    <cellStyle name="Normal 4 23" xfId="552" xr:uid="{00000000-0005-0000-0000-00002C020000}"/>
    <cellStyle name="Normal 4 24" xfId="553" xr:uid="{00000000-0005-0000-0000-00002D020000}"/>
    <cellStyle name="Normal 4 25" xfId="554" xr:uid="{00000000-0005-0000-0000-00002E020000}"/>
    <cellStyle name="Normal 4 26" xfId="555" xr:uid="{00000000-0005-0000-0000-00002F020000}"/>
    <cellStyle name="Normal 4 27" xfId="556" xr:uid="{00000000-0005-0000-0000-000030020000}"/>
    <cellStyle name="Normal 4 3" xfId="557" xr:uid="{00000000-0005-0000-0000-000031020000}"/>
    <cellStyle name="Normal 4 4" xfId="558" xr:uid="{00000000-0005-0000-0000-000032020000}"/>
    <cellStyle name="Normal 4 5" xfId="559" xr:uid="{00000000-0005-0000-0000-000033020000}"/>
    <cellStyle name="Normal 4 6" xfId="560" xr:uid="{00000000-0005-0000-0000-000034020000}"/>
    <cellStyle name="Normal 4 7" xfId="561" xr:uid="{00000000-0005-0000-0000-000035020000}"/>
    <cellStyle name="Normal 4 8" xfId="562" xr:uid="{00000000-0005-0000-0000-000036020000}"/>
    <cellStyle name="Normal 4 9" xfId="563" xr:uid="{00000000-0005-0000-0000-000037020000}"/>
    <cellStyle name="Normal 41" xfId="564" xr:uid="{00000000-0005-0000-0000-000038020000}"/>
    <cellStyle name="Normal 41 2" xfId="565" xr:uid="{00000000-0005-0000-0000-000039020000}"/>
    <cellStyle name="Normal 41 3" xfId="566" xr:uid="{00000000-0005-0000-0000-00003A020000}"/>
    <cellStyle name="Normal 41 4" xfId="567" xr:uid="{00000000-0005-0000-0000-00003B020000}"/>
    <cellStyle name="Normal 41 5" xfId="568" xr:uid="{00000000-0005-0000-0000-00003C020000}"/>
    <cellStyle name="Normal 42" xfId="569" xr:uid="{00000000-0005-0000-0000-00003D020000}"/>
    <cellStyle name="Normal 42 2" xfId="570" xr:uid="{00000000-0005-0000-0000-00003E020000}"/>
    <cellStyle name="Normal 42 3" xfId="571" xr:uid="{00000000-0005-0000-0000-00003F020000}"/>
    <cellStyle name="Normal 42 4" xfId="572" xr:uid="{00000000-0005-0000-0000-000040020000}"/>
    <cellStyle name="Normal 42 5" xfId="573" xr:uid="{00000000-0005-0000-0000-000041020000}"/>
    <cellStyle name="Normal 43" xfId="574" xr:uid="{00000000-0005-0000-0000-000042020000}"/>
    <cellStyle name="Normal 43 2" xfId="575" xr:uid="{00000000-0005-0000-0000-000043020000}"/>
    <cellStyle name="Normal 46" xfId="576" xr:uid="{00000000-0005-0000-0000-000044020000}"/>
    <cellStyle name="Normal 46 2" xfId="577" xr:uid="{00000000-0005-0000-0000-000045020000}"/>
    <cellStyle name="Normal 47 2" xfId="578" xr:uid="{00000000-0005-0000-0000-000046020000}"/>
    <cellStyle name="Normal 48 2" xfId="579" xr:uid="{00000000-0005-0000-0000-000047020000}"/>
    <cellStyle name="Normal 49" xfId="580" xr:uid="{00000000-0005-0000-0000-000048020000}"/>
    <cellStyle name="Normal 49 2" xfId="581" xr:uid="{00000000-0005-0000-0000-000049020000}"/>
    <cellStyle name="Normal 5" xfId="582" xr:uid="{00000000-0005-0000-0000-00004A020000}"/>
    <cellStyle name="Normal 5 2" xfId="583" xr:uid="{00000000-0005-0000-0000-00004B020000}"/>
    <cellStyle name="Normal 51" xfId="584" xr:uid="{00000000-0005-0000-0000-00004C020000}"/>
    <cellStyle name="Normal 51 2" xfId="585" xr:uid="{00000000-0005-0000-0000-00004D020000}"/>
    <cellStyle name="Normal 52" xfId="586" xr:uid="{00000000-0005-0000-0000-00004E020000}"/>
    <cellStyle name="Normal 52 2" xfId="587" xr:uid="{00000000-0005-0000-0000-00004F020000}"/>
    <cellStyle name="Normal 53" xfId="588" xr:uid="{00000000-0005-0000-0000-000050020000}"/>
    <cellStyle name="Normal 53 2" xfId="589" xr:uid="{00000000-0005-0000-0000-000051020000}"/>
    <cellStyle name="Normal 54" xfId="590" xr:uid="{00000000-0005-0000-0000-000052020000}"/>
    <cellStyle name="Normal 54 2" xfId="591" xr:uid="{00000000-0005-0000-0000-000053020000}"/>
    <cellStyle name="Normal 55" xfId="592" xr:uid="{00000000-0005-0000-0000-000054020000}"/>
    <cellStyle name="Normal 55 2" xfId="593" xr:uid="{00000000-0005-0000-0000-000055020000}"/>
    <cellStyle name="Normal 56" xfId="594" xr:uid="{00000000-0005-0000-0000-000056020000}"/>
    <cellStyle name="Normal 56 2" xfId="595" xr:uid="{00000000-0005-0000-0000-000057020000}"/>
    <cellStyle name="Normal 57" xfId="596" xr:uid="{00000000-0005-0000-0000-000058020000}"/>
    <cellStyle name="Normal 57 2" xfId="597" xr:uid="{00000000-0005-0000-0000-000059020000}"/>
    <cellStyle name="Normal 6" xfId="598" xr:uid="{00000000-0005-0000-0000-00005A020000}"/>
    <cellStyle name="Normal 61" xfId="599" xr:uid="{00000000-0005-0000-0000-00005B020000}"/>
    <cellStyle name="Normal 63" xfId="600" xr:uid="{00000000-0005-0000-0000-00005C020000}"/>
    <cellStyle name="Normal 64" xfId="601" xr:uid="{00000000-0005-0000-0000-00005D020000}"/>
    <cellStyle name="Normal 66" xfId="602" xr:uid="{00000000-0005-0000-0000-00005E020000}"/>
    <cellStyle name="Normal 7" xfId="603" xr:uid="{00000000-0005-0000-0000-00005F020000}"/>
    <cellStyle name="Normal 70" xfId="604" xr:uid="{00000000-0005-0000-0000-000060020000}"/>
    <cellStyle name="Normal 73" xfId="605" xr:uid="{00000000-0005-0000-0000-000061020000}"/>
    <cellStyle name="Normal 8" xfId="606" xr:uid="{00000000-0005-0000-0000-000062020000}"/>
    <cellStyle name="Normal 8 10" xfId="607" xr:uid="{00000000-0005-0000-0000-000063020000}"/>
    <cellStyle name="Normal 8 11" xfId="608" xr:uid="{00000000-0005-0000-0000-000064020000}"/>
    <cellStyle name="Normal 8 12" xfId="609" xr:uid="{00000000-0005-0000-0000-000065020000}"/>
    <cellStyle name="Normal 8 13" xfId="610" xr:uid="{00000000-0005-0000-0000-000066020000}"/>
    <cellStyle name="Normal 8 14" xfId="611" xr:uid="{00000000-0005-0000-0000-000067020000}"/>
    <cellStyle name="Normal 8 15" xfId="612" xr:uid="{00000000-0005-0000-0000-000068020000}"/>
    <cellStyle name="Normal 8 16" xfId="613" xr:uid="{00000000-0005-0000-0000-000069020000}"/>
    <cellStyle name="Normal 8 17" xfId="614" xr:uid="{00000000-0005-0000-0000-00006A020000}"/>
    <cellStyle name="Normal 8 18" xfId="615" xr:uid="{00000000-0005-0000-0000-00006B020000}"/>
    <cellStyle name="Normal 8 19" xfId="616" xr:uid="{00000000-0005-0000-0000-00006C020000}"/>
    <cellStyle name="Normal 8 2" xfId="617" xr:uid="{00000000-0005-0000-0000-00006D020000}"/>
    <cellStyle name="Normal 8 20" xfId="618" xr:uid="{00000000-0005-0000-0000-00006E020000}"/>
    <cellStyle name="Normal 8 21" xfId="619" xr:uid="{00000000-0005-0000-0000-00006F020000}"/>
    <cellStyle name="Normal 8 22" xfId="620" xr:uid="{00000000-0005-0000-0000-000070020000}"/>
    <cellStyle name="Normal 8 23" xfId="621" xr:uid="{00000000-0005-0000-0000-000071020000}"/>
    <cellStyle name="Normal 8 24" xfId="622" xr:uid="{00000000-0005-0000-0000-000072020000}"/>
    <cellStyle name="Normal 8 25" xfId="623" xr:uid="{00000000-0005-0000-0000-000073020000}"/>
    <cellStyle name="Normal 8 26" xfId="624" xr:uid="{00000000-0005-0000-0000-000074020000}"/>
    <cellStyle name="Normal 8 27" xfId="625" xr:uid="{00000000-0005-0000-0000-000075020000}"/>
    <cellStyle name="Normal 8 28" xfId="626" xr:uid="{00000000-0005-0000-0000-000076020000}"/>
    <cellStyle name="Normal 8 29" xfId="627" xr:uid="{00000000-0005-0000-0000-000077020000}"/>
    <cellStyle name="Normal 8 3" xfId="628" xr:uid="{00000000-0005-0000-0000-000078020000}"/>
    <cellStyle name="Normal 8 30" xfId="629" xr:uid="{00000000-0005-0000-0000-000079020000}"/>
    <cellStyle name="Normal 8 31" xfId="630" xr:uid="{00000000-0005-0000-0000-00007A020000}"/>
    <cellStyle name="Normal 8 32" xfId="631" xr:uid="{00000000-0005-0000-0000-00007B020000}"/>
    <cellStyle name="Normal 8 33" xfId="632" xr:uid="{00000000-0005-0000-0000-00007C020000}"/>
    <cellStyle name="Normal 8 34" xfId="633" xr:uid="{00000000-0005-0000-0000-00007D020000}"/>
    <cellStyle name="Normal 8 35" xfId="634" xr:uid="{00000000-0005-0000-0000-00007E020000}"/>
    <cellStyle name="Normal 8 36" xfId="635" xr:uid="{00000000-0005-0000-0000-00007F020000}"/>
    <cellStyle name="Normal 8 37" xfId="636" xr:uid="{00000000-0005-0000-0000-000080020000}"/>
    <cellStyle name="Normal 8 38" xfId="637" xr:uid="{00000000-0005-0000-0000-000081020000}"/>
    <cellStyle name="Normal 8 39" xfId="638" xr:uid="{00000000-0005-0000-0000-000082020000}"/>
    <cellStyle name="Normal 8 4" xfId="639" xr:uid="{00000000-0005-0000-0000-000083020000}"/>
    <cellStyle name="Normal 8 40" xfId="640" xr:uid="{00000000-0005-0000-0000-000084020000}"/>
    <cellStyle name="Normal 8 41" xfId="641" xr:uid="{00000000-0005-0000-0000-000085020000}"/>
    <cellStyle name="Normal 8 42" xfId="642" xr:uid="{00000000-0005-0000-0000-000086020000}"/>
    <cellStyle name="Normal 8 43" xfId="643" xr:uid="{00000000-0005-0000-0000-000087020000}"/>
    <cellStyle name="Normal 8 44" xfId="644" xr:uid="{00000000-0005-0000-0000-000088020000}"/>
    <cellStyle name="Normal 8 45" xfId="645" xr:uid="{00000000-0005-0000-0000-000089020000}"/>
    <cellStyle name="Normal 8 46" xfId="646" xr:uid="{00000000-0005-0000-0000-00008A020000}"/>
    <cellStyle name="Normal 8 5" xfId="647" xr:uid="{00000000-0005-0000-0000-00008B020000}"/>
    <cellStyle name="Normal 8 6" xfId="648" xr:uid="{00000000-0005-0000-0000-00008C020000}"/>
    <cellStyle name="Normal 8 7" xfId="649" xr:uid="{00000000-0005-0000-0000-00008D020000}"/>
    <cellStyle name="Normal 8 8" xfId="650" xr:uid="{00000000-0005-0000-0000-00008E020000}"/>
    <cellStyle name="Normal 8 9" xfId="651" xr:uid="{00000000-0005-0000-0000-00008F020000}"/>
    <cellStyle name="Normal 9" xfId="652" xr:uid="{00000000-0005-0000-0000-000090020000}"/>
    <cellStyle name="Normal 9 10" xfId="653" xr:uid="{00000000-0005-0000-0000-000091020000}"/>
    <cellStyle name="Normal 9 11" xfId="654" xr:uid="{00000000-0005-0000-0000-000092020000}"/>
    <cellStyle name="Normal 9 12" xfId="655" xr:uid="{00000000-0005-0000-0000-000093020000}"/>
    <cellStyle name="Normal 9 13" xfId="656" xr:uid="{00000000-0005-0000-0000-000094020000}"/>
    <cellStyle name="Normal 9 14" xfId="657" xr:uid="{00000000-0005-0000-0000-000095020000}"/>
    <cellStyle name="Normal 9 15" xfId="658" xr:uid="{00000000-0005-0000-0000-000096020000}"/>
    <cellStyle name="Normal 9 16" xfId="659" xr:uid="{00000000-0005-0000-0000-000097020000}"/>
    <cellStyle name="Normal 9 17" xfId="660" xr:uid="{00000000-0005-0000-0000-000098020000}"/>
    <cellStyle name="Normal 9 18" xfId="661" xr:uid="{00000000-0005-0000-0000-000099020000}"/>
    <cellStyle name="Normal 9 19" xfId="662" xr:uid="{00000000-0005-0000-0000-00009A020000}"/>
    <cellStyle name="Normal 9 2" xfId="663" xr:uid="{00000000-0005-0000-0000-00009B020000}"/>
    <cellStyle name="Normal 9 20" xfId="664" xr:uid="{00000000-0005-0000-0000-00009C020000}"/>
    <cellStyle name="Normal 9 21" xfId="665" xr:uid="{00000000-0005-0000-0000-00009D020000}"/>
    <cellStyle name="Normal 9 22" xfId="666" xr:uid="{00000000-0005-0000-0000-00009E020000}"/>
    <cellStyle name="Normal 9 23" xfId="667" xr:uid="{00000000-0005-0000-0000-00009F020000}"/>
    <cellStyle name="Normal 9 24" xfId="668" xr:uid="{00000000-0005-0000-0000-0000A0020000}"/>
    <cellStyle name="Normal 9 25" xfId="669" xr:uid="{00000000-0005-0000-0000-0000A1020000}"/>
    <cellStyle name="Normal 9 26" xfId="670" xr:uid="{00000000-0005-0000-0000-0000A2020000}"/>
    <cellStyle name="Normal 9 27" xfId="671" xr:uid="{00000000-0005-0000-0000-0000A3020000}"/>
    <cellStyle name="Normal 9 28" xfId="672" xr:uid="{00000000-0005-0000-0000-0000A4020000}"/>
    <cellStyle name="Normal 9 29" xfId="673" xr:uid="{00000000-0005-0000-0000-0000A5020000}"/>
    <cellStyle name="Normal 9 3" xfId="674" xr:uid="{00000000-0005-0000-0000-0000A6020000}"/>
    <cellStyle name="Normal 9 30" xfId="675" xr:uid="{00000000-0005-0000-0000-0000A7020000}"/>
    <cellStyle name="Normal 9 31" xfId="676" xr:uid="{00000000-0005-0000-0000-0000A8020000}"/>
    <cellStyle name="Normal 9 32" xfId="677" xr:uid="{00000000-0005-0000-0000-0000A9020000}"/>
    <cellStyle name="Normal 9 4" xfId="678" xr:uid="{00000000-0005-0000-0000-0000AA020000}"/>
    <cellStyle name="Normal 9 5" xfId="679" xr:uid="{00000000-0005-0000-0000-0000AB020000}"/>
    <cellStyle name="Normal 9 6" xfId="680" xr:uid="{00000000-0005-0000-0000-0000AC020000}"/>
    <cellStyle name="Normal 9 7" xfId="681" xr:uid="{00000000-0005-0000-0000-0000AD020000}"/>
    <cellStyle name="Normal 9 8" xfId="682" xr:uid="{00000000-0005-0000-0000-0000AE020000}"/>
    <cellStyle name="Normal 9 9" xfId="683" xr:uid="{00000000-0005-0000-0000-0000AF020000}"/>
    <cellStyle name="Nota 2" xfId="684" xr:uid="{00000000-0005-0000-0000-0000B0020000}"/>
    <cellStyle name="Nota 3" xfId="685" xr:uid="{00000000-0005-0000-0000-0000B1020000}"/>
    <cellStyle name="Note 16" xfId="686" xr:uid="{00000000-0005-0000-0000-0000B2020000}"/>
    <cellStyle name="Note 2" xfId="687" xr:uid="{00000000-0005-0000-0000-0000B3020000}"/>
    <cellStyle name="Note 3" xfId="688" xr:uid="{00000000-0005-0000-0000-0000B4020000}"/>
    <cellStyle name="Note 6" xfId="689" xr:uid="{00000000-0005-0000-0000-0000B5020000}"/>
    <cellStyle name="Output" xfId="690" xr:uid="{00000000-0005-0000-0000-0000B6020000}"/>
    <cellStyle name="PERCENTUAL" xfId="691" xr:uid="{00000000-0005-0000-0000-0000B7020000}"/>
    <cellStyle name="PONTO" xfId="692" xr:uid="{00000000-0005-0000-0000-0000B8020000}"/>
    <cellStyle name="Porcentagem 10 2" xfId="693" xr:uid="{00000000-0005-0000-0000-0000B9020000}"/>
    <cellStyle name="Porcentagem 2" xfId="694" xr:uid="{00000000-0005-0000-0000-0000BA020000}"/>
    <cellStyle name="Porcentagem 3" xfId="695" xr:uid="{00000000-0005-0000-0000-0000BB020000}"/>
    <cellStyle name="Porcentagem 3 2" xfId="696" xr:uid="{00000000-0005-0000-0000-0000BC020000}"/>
    <cellStyle name="Porcentagem 3 3" xfId="697" xr:uid="{00000000-0005-0000-0000-0000BD020000}"/>
    <cellStyle name="Porcentagem 38" xfId="698" xr:uid="{00000000-0005-0000-0000-0000BE020000}"/>
    <cellStyle name="Porcentagem 39" xfId="699" xr:uid="{00000000-0005-0000-0000-0000BF020000}"/>
    <cellStyle name="Porcentagem 4" xfId="700" xr:uid="{00000000-0005-0000-0000-0000C0020000}"/>
    <cellStyle name="Porcentagem 4 2" xfId="701" xr:uid="{00000000-0005-0000-0000-0000C1020000}"/>
    <cellStyle name="Porcentagem 4 3" xfId="702" xr:uid="{00000000-0005-0000-0000-0000C2020000}"/>
    <cellStyle name="Porcentagem 4 4" xfId="703" xr:uid="{00000000-0005-0000-0000-0000C3020000}"/>
    <cellStyle name="Porcentagem 9" xfId="704" xr:uid="{00000000-0005-0000-0000-0000C4020000}"/>
    <cellStyle name="Porcentagem 9 2" xfId="705" xr:uid="{00000000-0005-0000-0000-0000C5020000}"/>
    <cellStyle name="Result 17" xfId="706" xr:uid="{00000000-0005-0000-0000-0000C6020000}"/>
    <cellStyle name="Resultado2" xfId="707" xr:uid="{00000000-0005-0000-0000-0000C7020000}"/>
    <cellStyle name="Saída 2" xfId="708" xr:uid="{00000000-0005-0000-0000-0000C8020000}"/>
    <cellStyle name="Saída 3" xfId="709" xr:uid="{00000000-0005-0000-0000-0000C9020000}"/>
    <cellStyle name="Separador de milhares [0] 2" xfId="1349" xr:uid="{00000000-0005-0000-0000-000049050000}"/>
    <cellStyle name="Separador de milhares 10" xfId="710" xr:uid="{00000000-0005-0000-0000-0000CA020000}"/>
    <cellStyle name="Separador de milhares 10 10" xfId="711" xr:uid="{00000000-0005-0000-0000-0000CB020000}"/>
    <cellStyle name="Separador de milhares 10 11" xfId="712" xr:uid="{00000000-0005-0000-0000-0000CC020000}"/>
    <cellStyle name="Separador de milhares 10 12" xfId="713" xr:uid="{00000000-0005-0000-0000-0000CD020000}"/>
    <cellStyle name="Separador de milhares 10 13" xfId="714" xr:uid="{00000000-0005-0000-0000-0000CE020000}"/>
    <cellStyle name="Separador de milhares 10 14" xfId="715" xr:uid="{00000000-0005-0000-0000-0000CF020000}"/>
    <cellStyle name="Separador de milhares 10 15" xfId="716" xr:uid="{00000000-0005-0000-0000-0000D0020000}"/>
    <cellStyle name="Separador de milhares 10 16" xfId="717" xr:uid="{00000000-0005-0000-0000-0000D1020000}"/>
    <cellStyle name="Separador de milhares 10 17" xfId="718" xr:uid="{00000000-0005-0000-0000-0000D2020000}"/>
    <cellStyle name="Separador de milhares 10 18" xfId="719" xr:uid="{00000000-0005-0000-0000-0000D3020000}"/>
    <cellStyle name="Separador de milhares 10 19" xfId="720" xr:uid="{00000000-0005-0000-0000-0000D4020000}"/>
    <cellStyle name="Separador de milhares 10 2" xfId="721" xr:uid="{00000000-0005-0000-0000-0000D5020000}"/>
    <cellStyle name="Separador de milhares 10 20" xfId="722" xr:uid="{00000000-0005-0000-0000-0000D6020000}"/>
    <cellStyle name="Separador de milhares 10 21" xfId="723" xr:uid="{00000000-0005-0000-0000-0000D7020000}"/>
    <cellStyle name="Separador de milhares 10 22" xfId="724" xr:uid="{00000000-0005-0000-0000-0000D8020000}"/>
    <cellStyle name="Separador de milhares 10 23" xfId="725" xr:uid="{00000000-0005-0000-0000-0000D9020000}"/>
    <cellStyle name="Separador de milhares 10 24" xfId="726" xr:uid="{00000000-0005-0000-0000-0000DA020000}"/>
    <cellStyle name="Separador de milhares 10 25" xfId="727" xr:uid="{00000000-0005-0000-0000-0000DB020000}"/>
    <cellStyle name="Separador de milhares 10 26" xfId="728" xr:uid="{00000000-0005-0000-0000-0000DC020000}"/>
    <cellStyle name="Separador de milhares 10 27" xfId="729" xr:uid="{00000000-0005-0000-0000-0000DD020000}"/>
    <cellStyle name="Separador de milhares 10 28" xfId="730" xr:uid="{00000000-0005-0000-0000-0000DE020000}"/>
    <cellStyle name="Separador de milhares 10 29" xfId="731" xr:uid="{00000000-0005-0000-0000-0000DF020000}"/>
    <cellStyle name="Separador de milhares 10 3" xfId="732" xr:uid="{00000000-0005-0000-0000-0000E0020000}"/>
    <cellStyle name="Separador de milhares 10 30" xfId="733" xr:uid="{00000000-0005-0000-0000-0000E1020000}"/>
    <cellStyle name="Separador de milhares 10 31" xfId="734" xr:uid="{00000000-0005-0000-0000-0000E2020000}"/>
    <cellStyle name="Separador de milhares 10 4" xfId="735" xr:uid="{00000000-0005-0000-0000-0000E3020000}"/>
    <cellStyle name="Separador de milhares 10 5" xfId="736" xr:uid="{00000000-0005-0000-0000-0000E4020000}"/>
    <cellStyle name="Separador de milhares 10 6" xfId="737" xr:uid="{00000000-0005-0000-0000-0000E5020000}"/>
    <cellStyle name="Separador de milhares 10 7" xfId="738" xr:uid="{00000000-0005-0000-0000-0000E6020000}"/>
    <cellStyle name="Separador de milhares 10 8" xfId="739" xr:uid="{00000000-0005-0000-0000-0000E7020000}"/>
    <cellStyle name="Separador de milhares 10 9" xfId="740" xr:uid="{00000000-0005-0000-0000-0000E8020000}"/>
    <cellStyle name="Separador de milhares 11" xfId="741" xr:uid="{00000000-0005-0000-0000-0000E9020000}"/>
    <cellStyle name="Separador de milhares 12" xfId="742" xr:uid="{00000000-0005-0000-0000-0000EA020000}"/>
    <cellStyle name="Separador de milhares 13" xfId="743" xr:uid="{00000000-0005-0000-0000-0000EB020000}"/>
    <cellStyle name="Separador de milhares 14" xfId="744" xr:uid="{00000000-0005-0000-0000-0000EC020000}"/>
    <cellStyle name="Separador de milhares 14 10" xfId="745" xr:uid="{00000000-0005-0000-0000-0000ED020000}"/>
    <cellStyle name="Separador de milhares 14 11" xfId="746" xr:uid="{00000000-0005-0000-0000-0000EE020000}"/>
    <cellStyle name="Separador de milhares 14 12" xfId="747" xr:uid="{00000000-0005-0000-0000-0000EF020000}"/>
    <cellStyle name="Separador de milhares 14 13" xfId="748" xr:uid="{00000000-0005-0000-0000-0000F0020000}"/>
    <cellStyle name="Separador de milhares 14 14" xfId="749" xr:uid="{00000000-0005-0000-0000-0000F1020000}"/>
    <cellStyle name="Separador de milhares 14 15" xfId="750" xr:uid="{00000000-0005-0000-0000-0000F2020000}"/>
    <cellStyle name="Separador de milhares 14 16" xfId="751" xr:uid="{00000000-0005-0000-0000-0000F3020000}"/>
    <cellStyle name="Separador de milhares 14 17" xfId="752" xr:uid="{00000000-0005-0000-0000-0000F4020000}"/>
    <cellStyle name="Separador de milhares 14 18" xfId="753" xr:uid="{00000000-0005-0000-0000-0000F5020000}"/>
    <cellStyle name="Separador de milhares 14 19" xfId="754" xr:uid="{00000000-0005-0000-0000-0000F6020000}"/>
    <cellStyle name="Separador de milhares 14 2" xfId="755" xr:uid="{00000000-0005-0000-0000-0000F7020000}"/>
    <cellStyle name="Separador de milhares 14 20" xfId="756" xr:uid="{00000000-0005-0000-0000-0000F8020000}"/>
    <cellStyle name="Separador de milhares 14 21" xfId="757" xr:uid="{00000000-0005-0000-0000-0000F9020000}"/>
    <cellStyle name="Separador de milhares 14 22" xfId="758" xr:uid="{00000000-0005-0000-0000-0000FA020000}"/>
    <cellStyle name="Separador de milhares 14 23" xfId="759" xr:uid="{00000000-0005-0000-0000-0000FB020000}"/>
    <cellStyle name="Separador de milhares 14 24" xfId="760" xr:uid="{00000000-0005-0000-0000-0000FC020000}"/>
    <cellStyle name="Separador de milhares 14 25" xfId="761" xr:uid="{00000000-0005-0000-0000-0000FD020000}"/>
    <cellStyle name="Separador de milhares 14 26" xfId="762" xr:uid="{00000000-0005-0000-0000-0000FE020000}"/>
    <cellStyle name="Separador de milhares 14 27" xfId="763" xr:uid="{00000000-0005-0000-0000-0000FF020000}"/>
    <cellStyle name="Separador de milhares 14 28" xfId="764" xr:uid="{00000000-0005-0000-0000-000000030000}"/>
    <cellStyle name="Separador de milhares 14 29" xfId="765" xr:uid="{00000000-0005-0000-0000-000001030000}"/>
    <cellStyle name="Separador de milhares 14 3" xfId="766" xr:uid="{00000000-0005-0000-0000-000002030000}"/>
    <cellStyle name="Separador de milhares 14 30" xfId="767" xr:uid="{00000000-0005-0000-0000-000003030000}"/>
    <cellStyle name="Separador de milhares 14 31" xfId="768" xr:uid="{00000000-0005-0000-0000-000004030000}"/>
    <cellStyle name="Separador de milhares 14 32" xfId="769" xr:uid="{00000000-0005-0000-0000-000005030000}"/>
    <cellStyle name="Separador de milhares 14 33" xfId="770" xr:uid="{00000000-0005-0000-0000-000006030000}"/>
    <cellStyle name="Separador de milhares 14 34" xfId="771" xr:uid="{00000000-0005-0000-0000-000007030000}"/>
    <cellStyle name="Separador de milhares 14 35" xfId="772" xr:uid="{00000000-0005-0000-0000-000008030000}"/>
    <cellStyle name="Separador de milhares 14 36" xfId="773" xr:uid="{00000000-0005-0000-0000-000009030000}"/>
    <cellStyle name="Separador de milhares 14 37" xfId="774" xr:uid="{00000000-0005-0000-0000-00000A030000}"/>
    <cellStyle name="Separador de milhares 14 38" xfId="775" xr:uid="{00000000-0005-0000-0000-00000B030000}"/>
    <cellStyle name="Separador de milhares 14 39" xfId="776" xr:uid="{00000000-0005-0000-0000-00000C030000}"/>
    <cellStyle name="Separador de milhares 14 4" xfId="777" xr:uid="{00000000-0005-0000-0000-00000D030000}"/>
    <cellStyle name="Separador de milhares 14 5" xfId="778" xr:uid="{00000000-0005-0000-0000-00000E030000}"/>
    <cellStyle name="Separador de milhares 14 6" xfId="779" xr:uid="{00000000-0005-0000-0000-00000F030000}"/>
    <cellStyle name="Separador de milhares 14 7" xfId="780" xr:uid="{00000000-0005-0000-0000-000010030000}"/>
    <cellStyle name="Separador de milhares 14 8" xfId="781" xr:uid="{00000000-0005-0000-0000-000011030000}"/>
    <cellStyle name="Separador de milhares 14 9" xfId="782" xr:uid="{00000000-0005-0000-0000-000012030000}"/>
    <cellStyle name="Separador de milhares 15" xfId="783" xr:uid="{00000000-0005-0000-0000-000013030000}"/>
    <cellStyle name="Separador de milhares 16" xfId="784" xr:uid="{00000000-0005-0000-0000-000014030000}"/>
    <cellStyle name="Separador de milhares 17" xfId="785" xr:uid="{00000000-0005-0000-0000-000015030000}"/>
    <cellStyle name="Separador de milhares 18" xfId="786" xr:uid="{00000000-0005-0000-0000-000016030000}"/>
    <cellStyle name="Separador de milhares 19" xfId="787" xr:uid="{00000000-0005-0000-0000-000017030000}"/>
    <cellStyle name="Separador de milhares 2" xfId="788" xr:uid="{00000000-0005-0000-0000-000018030000}"/>
    <cellStyle name="Separador de milhares 2 10" xfId="789" xr:uid="{00000000-0005-0000-0000-000019030000}"/>
    <cellStyle name="Separador de milhares 2 10 2" xfId="790" xr:uid="{00000000-0005-0000-0000-00001A030000}"/>
    <cellStyle name="Separador de milhares 2 10 2 2" xfId="791" xr:uid="{00000000-0005-0000-0000-00001B030000}"/>
    <cellStyle name="Separador de milhares 2 10 2 2 2" xfId="792" xr:uid="{00000000-0005-0000-0000-00001C030000}"/>
    <cellStyle name="Separador de milhares 2 10 2 2 2 2" xfId="793" xr:uid="{00000000-0005-0000-0000-00001D030000}"/>
    <cellStyle name="Separador de milhares 2 10 2 3" xfId="794" xr:uid="{00000000-0005-0000-0000-00001E030000}"/>
    <cellStyle name="Separador de milhares 2 10 2 4" xfId="795" xr:uid="{00000000-0005-0000-0000-00001F030000}"/>
    <cellStyle name="Separador de milhares 2 10 3" xfId="796" xr:uid="{00000000-0005-0000-0000-000020030000}"/>
    <cellStyle name="Separador de milhares 2 10 3 2" xfId="797" xr:uid="{00000000-0005-0000-0000-000021030000}"/>
    <cellStyle name="Separador de milhares 2 10 3 2 2" xfId="798" xr:uid="{00000000-0005-0000-0000-000022030000}"/>
    <cellStyle name="Separador de milhares 2 10 4" xfId="799" xr:uid="{00000000-0005-0000-0000-000023030000}"/>
    <cellStyle name="Separador de milhares 2 11" xfId="800" xr:uid="{00000000-0005-0000-0000-000024030000}"/>
    <cellStyle name="Separador de milhares 2 11 2" xfId="801" xr:uid="{00000000-0005-0000-0000-000025030000}"/>
    <cellStyle name="Separador de milhares 2 11 2 2" xfId="802" xr:uid="{00000000-0005-0000-0000-000026030000}"/>
    <cellStyle name="Separador de milhares 2 11 2 2 2" xfId="803" xr:uid="{00000000-0005-0000-0000-000027030000}"/>
    <cellStyle name="Separador de milhares 2 11 2 2 2 2" xfId="804" xr:uid="{00000000-0005-0000-0000-000028030000}"/>
    <cellStyle name="Separador de milhares 2 11 2 3" xfId="805" xr:uid="{00000000-0005-0000-0000-000029030000}"/>
    <cellStyle name="Separador de milhares 2 11 2 4" xfId="806" xr:uid="{00000000-0005-0000-0000-00002A030000}"/>
    <cellStyle name="Separador de milhares 2 11 3" xfId="807" xr:uid="{00000000-0005-0000-0000-00002B030000}"/>
    <cellStyle name="Separador de milhares 2 11 3 2" xfId="808" xr:uid="{00000000-0005-0000-0000-00002C030000}"/>
    <cellStyle name="Separador de milhares 2 11 3 2 2" xfId="809" xr:uid="{00000000-0005-0000-0000-00002D030000}"/>
    <cellStyle name="Separador de milhares 2 11 4" xfId="810" xr:uid="{00000000-0005-0000-0000-00002E030000}"/>
    <cellStyle name="Separador de milhares 2 12" xfId="811" xr:uid="{00000000-0005-0000-0000-00002F030000}"/>
    <cellStyle name="Separador de milhares 2 13" xfId="812" xr:uid="{00000000-0005-0000-0000-000030030000}"/>
    <cellStyle name="Separador de milhares 2 14" xfId="813" xr:uid="{00000000-0005-0000-0000-000031030000}"/>
    <cellStyle name="Separador de milhares 2 15" xfId="814" xr:uid="{00000000-0005-0000-0000-000032030000}"/>
    <cellStyle name="Separador de milhares 2 15 2" xfId="815" xr:uid="{00000000-0005-0000-0000-000033030000}"/>
    <cellStyle name="Separador de milhares 2 16" xfId="816" xr:uid="{00000000-0005-0000-0000-000034030000}"/>
    <cellStyle name="Separador de milhares 2 16 2" xfId="817" xr:uid="{00000000-0005-0000-0000-000035030000}"/>
    <cellStyle name="Separador de milhares 2 17" xfId="818" xr:uid="{00000000-0005-0000-0000-000036030000}"/>
    <cellStyle name="Separador de milhares 2 17 2" xfId="819" xr:uid="{00000000-0005-0000-0000-000037030000}"/>
    <cellStyle name="Separador de milhares 2 18" xfId="820" xr:uid="{00000000-0005-0000-0000-000038030000}"/>
    <cellStyle name="Separador de milhares 2 18 2" xfId="821" xr:uid="{00000000-0005-0000-0000-000039030000}"/>
    <cellStyle name="Separador de milhares 2 19" xfId="822" xr:uid="{00000000-0005-0000-0000-00003A030000}"/>
    <cellStyle name="Separador de milhares 2 19 2" xfId="823" xr:uid="{00000000-0005-0000-0000-00003B030000}"/>
    <cellStyle name="Separador de milhares 2 2" xfId="824" xr:uid="{00000000-0005-0000-0000-00003C030000}"/>
    <cellStyle name="Separador de milhares 2 2 10" xfId="825" xr:uid="{00000000-0005-0000-0000-00003D030000}"/>
    <cellStyle name="Separador de milhares 2 2 10 2" xfId="826" xr:uid="{00000000-0005-0000-0000-00003E030000}"/>
    <cellStyle name="Separador de milhares 2 2 11" xfId="827" xr:uid="{00000000-0005-0000-0000-00003F030000}"/>
    <cellStyle name="Separador de milhares 2 2 11 2" xfId="828" xr:uid="{00000000-0005-0000-0000-000040030000}"/>
    <cellStyle name="Separador de milhares 2 2 12" xfId="829" xr:uid="{00000000-0005-0000-0000-000041030000}"/>
    <cellStyle name="Separador de milhares 2 2 12 2" xfId="830" xr:uid="{00000000-0005-0000-0000-000042030000}"/>
    <cellStyle name="Separador de milhares 2 2 13" xfId="831" xr:uid="{00000000-0005-0000-0000-000043030000}"/>
    <cellStyle name="Separador de milhares 2 2 13 2" xfId="832" xr:uid="{00000000-0005-0000-0000-000044030000}"/>
    <cellStyle name="Separador de milhares 2 2 14" xfId="833" xr:uid="{00000000-0005-0000-0000-000045030000}"/>
    <cellStyle name="Separador de milhares 2 2 14 2" xfId="834" xr:uid="{00000000-0005-0000-0000-000046030000}"/>
    <cellStyle name="Separador de milhares 2 2 15" xfId="835" xr:uid="{00000000-0005-0000-0000-000047030000}"/>
    <cellStyle name="Separador de milhares 2 2 15 2" xfId="836" xr:uid="{00000000-0005-0000-0000-000048030000}"/>
    <cellStyle name="Separador de milhares 2 2 16" xfId="837" xr:uid="{00000000-0005-0000-0000-000049030000}"/>
    <cellStyle name="Separador de milhares 2 2 16 2" xfId="838" xr:uid="{00000000-0005-0000-0000-00004A030000}"/>
    <cellStyle name="Separador de milhares 2 2 17" xfId="839" xr:uid="{00000000-0005-0000-0000-00004B030000}"/>
    <cellStyle name="Separador de milhares 2 2 17 2" xfId="840" xr:uid="{00000000-0005-0000-0000-00004C030000}"/>
    <cellStyle name="Separador de milhares 2 2 18" xfId="841" xr:uid="{00000000-0005-0000-0000-00004D030000}"/>
    <cellStyle name="Separador de milhares 2 2 18 2" xfId="842" xr:uid="{00000000-0005-0000-0000-00004E030000}"/>
    <cellStyle name="Separador de milhares 2 2 19" xfId="843" xr:uid="{00000000-0005-0000-0000-00004F030000}"/>
    <cellStyle name="Separador de milhares 2 2 2" xfId="844" xr:uid="{00000000-0005-0000-0000-000050030000}"/>
    <cellStyle name="Separador de milhares 2 2 2 10" xfId="845" xr:uid="{00000000-0005-0000-0000-000051030000}"/>
    <cellStyle name="Separador de milhares 2 2 2 11" xfId="846" xr:uid="{00000000-0005-0000-0000-000052030000}"/>
    <cellStyle name="Separador de milhares 2 2 2 12" xfId="847" xr:uid="{00000000-0005-0000-0000-000053030000}"/>
    <cellStyle name="Separador de milhares 2 2 2 13" xfId="848" xr:uid="{00000000-0005-0000-0000-000054030000}"/>
    <cellStyle name="Separador de milhares 2 2 2 14" xfId="849" xr:uid="{00000000-0005-0000-0000-000055030000}"/>
    <cellStyle name="Separador de milhares 2 2 2 15" xfId="850" xr:uid="{00000000-0005-0000-0000-000056030000}"/>
    <cellStyle name="Separador de milhares 2 2 2 16" xfId="851" xr:uid="{00000000-0005-0000-0000-000057030000}"/>
    <cellStyle name="Separador de milhares 2 2 2 17" xfId="852" xr:uid="{00000000-0005-0000-0000-000058030000}"/>
    <cellStyle name="Separador de milhares 2 2 2 18" xfId="853" xr:uid="{00000000-0005-0000-0000-000059030000}"/>
    <cellStyle name="Separador de milhares 2 2 2 2" xfId="854" xr:uid="{00000000-0005-0000-0000-00005A030000}"/>
    <cellStyle name="Separador de milhares 2 2 2 2 2" xfId="855" xr:uid="{00000000-0005-0000-0000-00005B030000}"/>
    <cellStyle name="Separador de milhares 2 2 2 3" xfId="856" xr:uid="{00000000-0005-0000-0000-00005C030000}"/>
    <cellStyle name="Separador de milhares 2 2 2 4" xfId="857" xr:uid="{00000000-0005-0000-0000-00005D030000}"/>
    <cellStyle name="Separador de milhares 2 2 2 5" xfId="858" xr:uid="{00000000-0005-0000-0000-00005E030000}"/>
    <cellStyle name="Separador de milhares 2 2 2 6" xfId="859" xr:uid="{00000000-0005-0000-0000-00005F030000}"/>
    <cellStyle name="Separador de milhares 2 2 2 7" xfId="860" xr:uid="{00000000-0005-0000-0000-000060030000}"/>
    <cellStyle name="Separador de milhares 2 2 2 8" xfId="861" xr:uid="{00000000-0005-0000-0000-000061030000}"/>
    <cellStyle name="Separador de milhares 2 2 2 9" xfId="862" xr:uid="{00000000-0005-0000-0000-000062030000}"/>
    <cellStyle name="Separador de milhares 2 2 20" xfId="863" xr:uid="{00000000-0005-0000-0000-000063030000}"/>
    <cellStyle name="Separador de milhares 2 2 21" xfId="864" xr:uid="{00000000-0005-0000-0000-000064030000}"/>
    <cellStyle name="Separador de milhares 2 2 22" xfId="865" xr:uid="{00000000-0005-0000-0000-000065030000}"/>
    <cellStyle name="Separador de milhares 2 2 23" xfId="866" xr:uid="{00000000-0005-0000-0000-000066030000}"/>
    <cellStyle name="Separador de milhares 2 2 3" xfId="867" xr:uid="{00000000-0005-0000-0000-000067030000}"/>
    <cellStyle name="Separador de milhares 2 2 3 2" xfId="868" xr:uid="{00000000-0005-0000-0000-000068030000}"/>
    <cellStyle name="Separador de milhares 2 2 4" xfId="869" xr:uid="{00000000-0005-0000-0000-000069030000}"/>
    <cellStyle name="Separador de milhares 2 2 4 2" xfId="870" xr:uid="{00000000-0005-0000-0000-00006A030000}"/>
    <cellStyle name="Separador de milhares 2 2 5" xfId="871" xr:uid="{00000000-0005-0000-0000-00006B030000}"/>
    <cellStyle name="Separador de milhares 2 2 5 2" xfId="872" xr:uid="{00000000-0005-0000-0000-00006C030000}"/>
    <cellStyle name="Separador de milhares 2 2 6" xfId="873" xr:uid="{00000000-0005-0000-0000-00006D030000}"/>
    <cellStyle name="Separador de milhares 2 2 6 2" xfId="874" xr:uid="{00000000-0005-0000-0000-00006E030000}"/>
    <cellStyle name="Separador de milhares 2 2 7" xfId="875" xr:uid="{00000000-0005-0000-0000-00006F030000}"/>
    <cellStyle name="Separador de milhares 2 2 7 2" xfId="876" xr:uid="{00000000-0005-0000-0000-000070030000}"/>
    <cellStyle name="Separador de milhares 2 2 8" xfId="877" xr:uid="{00000000-0005-0000-0000-000071030000}"/>
    <cellStyle name="Separador de milhares 2 2 8 2" xfId="878" xr:uid="{00000000-0005-0000-0000-000072030000}"/>
    <cellStyle name="Separador de milhares 2 2 9" xfId="879" xr:uid="{00000000-0005-0000-0000-000073030000}"/>
    <cellStyle name="Separador de milhares 2 2 9 2" xfId="880" xr:uid="{00000000-0005-0000-0000-000074030000}"/>
    <cellStyle name="Separador de milhares 2 20" xfId="881" xr:uid="{00000000-0005-0000-0000-000075030000}"/>
    <cellStyle name="Separador de milhares 2 20 2" xfId="882" xr:uid="{00000000-0005-0000-0000-000076030000}"/>
    <cellStyle name="Separador de milhares 2 21" xfId="883" xr:uid="{00000000-0005-0000-0000-000077030000}"/>
    <cellStyle name="Separador de milhares 2 22" xfId="884" xr:uid="{00000000-0005-0000-0000-000078030000}"/>
    <cellStyle name="Separador de milhares 2 23" xfId="885" xr:uid="{00000000-0005-0000-0000-000079030000}"/>
    <cellStyle name="Separador de milhares 2 24" xfId="886" xr:uid="{00000000-0005-0000-0000-00007A030000}"/>
    <cellStyle name="Separador de milhares 2 25" xfId="887" xr:uid="{00000000-0005-0000-0000-00007B030000}"/>
    <cellStyle name="Separador de milhares 2 26" xfId="888" xr:uid="{00000000-0005-0000-0000-00007C030000}"/>
    <cellStyle name="Separador de milhares 2 27" xfId="889" xr:uid="{00000000-0005-0000-0000-00007D030000}"/>
    <cellStyle name="Separador de milhares 2 28" xfId="890" xr:uid="{00000000-0005-0000-0000-00007E030000}"/>
    <cellStyle name="Separador de milhares 2 29" xfId="891" xr:uid="{00000000-0005-0000-0000-00007F030000}"/>
    <cellStyle name="Separador de milhares 2 3" xfId="892" xr:uid="{00000000-0005-0000-0000-000080030000}"/>
    <cellStyle name="Separador de milhares 2 3 10" xfId="893" xr:uid="{00000000-0005-0000-0000-000081030000}"/>
    <cellStyle name="Separador de milhares 2 3 11" xfId="894" xr:uid="{00000000-0005-0000-0000-000082030000}"/>
    <cellStyle name="Separador de milhares 2 3 12" xfId="895" xr:uid="{00000000-0005-0000-0000-000083030000}"/>
    <cellStyle name="Separador de milhares 2 3 13" xfId="896" xr:uid="{00000000-0005-0000-0000-000084030000}"/>
    <cellStyle name="Separador de milhares 2 3 14" xfId="897" xr:uid="{00000000-0005-0000-0000-000085030000}"/>
    <cellStyle name="Separador de milhares 2 3 15" xfId="898" xr:uid="{00000000-0005-0000-0000-000086030000}"/>
    <cellStyle name="Separador de milhares 2 3 16" xfId="899" xr:uid="{00000000-0005-0000-0000-000087030000}"/>
    <cellStyle name="Separador de milhares 2 3 17" xfId="900" xr:uid="{00000000-0005-0000-0000-000088030000}"/>
    <cellStyle name="Separador de milhares 2 3 18" xfId="901" xr:uid="{00000000-0005-0000-0000-000089030000}"/>
    <cellStyle name="Separador de milhares 2 3 19" xfId="902" xr:uid="{00000000-0005-0000-0000-00008A030000}"/>
    <cellStyle name="Separador de milhares 2 3 2" xfId="903" xr:uid="{00000000-0005-0000-0000-00008B030000}"/>
    <cellStyle name="Separador de milhares 2 3 2 2" xfId="904" xr:uid="{00000000-0005-0000-0000-00008C030000}"/>
    <cellStyle name="Separador de milhares 2 3 2 2 2" xfId="905" xr:uid="{00000000-0005-0000-0000-00008D030000}"/>
    <cellStyle name="Separador de milhares 2 3 2 2 2 2" xfId="906" xr:uid="{00000000-0005-0000-0000-00008E030000}"/>
    <cellStyle name="Separador de milhares 2 3 2 2 2 2 2" xfId="907" xr:uid="{00000000-0005-0000-0000-00008F030000}"/>
    <cellStyle name="Separador de milhares 2 3 2 2 3" xfId="908" xr:uid="{00000000-0005-0000-0000-000090030000}"/>
    <cellStyle name="Separador de milhares 2 3 2 2 4" xfId="909" xr:uid="{00000000-0005-0000-0000-000091030000}"/>
    <cellStyle name="Separador de milhares 2 3 2 3" xfId="910" xr:uid="{00000000-0005-0000-0000-000092030000}"/>
    <cellStyle name="Separador de milhares 2 3 2 3 2" xfId="911" xr:uid="{00000000-0005-0000-0000-000093030000}"/>
    <cellStyle name="Separador de milhares 2 3 2 3 2 2" xfId="912" xr:uid="{00000000-0005-0000-0000-000094030000}"/>
    <cellStyle name="Separador de milhares 2 3 2 4" xfId="913" xr:uid="{00000000-0005-0000-0000-000095030000}"/>
    <cellStyle name="Separador de milhares 2 3 20" xfId="914" xr:uid="{00000000-0005-0000-0000-000096030000}"/>
    <cellStyle name="Separador de milhares 2 3 20 2" xfId="915" xr:uid="{00000000-0005-0000-0000-000097030000}"/>
    <cellStyle name="Separador de milhares 2 3 20 2 2" xfId="916" xr:uid="{00000000-0005-0000-0000-000098030000}"/>
    <cellStyle name="Separador de milhares 2 3 21" xfId="917" xr:uid="{00000000-0005-0000-0000-000099030000}"/>
    <cellStyle name="Separador de milhares 2 3 22" xfId="918" xr:uid="{00000000-0005-0000-0000-00009A030000}"/>
    <cellStyle name="Separador de milhares 2 3 3" xfId="919" xr:uid="{00000000-0005-0000-0000-00009B030000}"/>
    <cellStyle name="Separador de milhares 2 3 3 2" xfId="920" xr:uid="{00000000-0005-0000-0000-00009C030000}"/>
    <cellStyle name="Separador de milhares 2 3 4" xfId="921" xr:uid="{00000000-0005-0000-0000-00009D030000}"/>
    <cellStyle name="Separador de milhares 2 3 5" xfId="922" xr:uid="{00000000-0005-0000-0000-00009E030000}"/>
    <cellStyle name="Separador de milhares 2 3 6" xfId="923" xr:uid="{00000000-0005-0000-0000-00009F030000}"/>
    <cellStyle name="Separador de milhares 2 3 7" xfId="924" xr:uid="{00000000-0005-0000-0000-0000A0030000}"/>
    <cellStyle name="Separador de milhares 2 3 8" xfId="925" xr:uid="{00000000-0005-0000-0000-0000A1030000}"/>
    <cellStyle name="Separador de milhares 2 3 9" xfId="926" xr:uid="{00000000-0005-0000-0000-0000A2030000}"/>
    <cellStyle name="Separador de milhares 2 3 9 2" xfId="927" xr:uid="{00000000-0005-0000-0000-0000A3030000}"/>
    <cellStyle name="Separador de milhares 2 30" xfId="928" xr:uid="{00000000-0005-0000-0000-0000A4030000}"/>
    <cellStyle name="Separador de milhares 2 31" xfId="929" xr:uid="{00000000-0005-0000-0000-0000A5030000}"/>
    <cellStyle name="Separador de milhares 2 31 2" xfId="930" xr:uid="{00000000-0005-0000-0000-0000A6030000}"/>
    <cellStyle name="Separador de milhares 2 31 2 2" xfId="931" xr:uid="{00000000-0005-0000-0000-0000A7030000}"/>
    <cellStyle name="Separador de milhares 2 32" xfId="932" xr:uid="{00000000-0005-0000-0000-0000A8030000}"/>
    <cellStyle name="Separador de milhares 2 33" xfId="933" xr:uid="{00000000-0005-0000-0000-0000A9030000}"/>
    <cellStyle name="Separador de milhares 2 4" xfId="934" xr:uid="{00000000-0005-0000-0000-0000AA030000}"/>
    <cellStyle name="Separador de milhares 2 4 2" xfId="935" xr:uid="{00000000-0005-0000-0000-0000AB030000}"/>
    <cellStyle name="Separador de milhares 2 5" xfId="936" xr:uid="{00000000-0005-0000-0000-0000AC030000}"/>
    <cellStyle name="Separador de milhares 2 6" xfId="937" xr:uid="{00000000-0005-0000-0000-0000AD030000}"/>
    <cellStyle name="Separador de milhares 2 6 2" xfId="938" xr:uid="{00000000-0005-0000-0000-0000AE030000}"/>
    <cellStyle name="Separador de milhares 2 6 2 2" xfId="939" xr:uid="{00000000-0005-0000-0000-0000AF030000}"/>
    <cellStyle name="Separador de milhares 2 6 2 2 2" xfId="940" xr:uid="{00000000-0005-0000-0000-0000B0030000}"/>
    <cellStyle name="Separador de milhares 2 6 2 2 2 2" xfId="941" xr:uid="{00000000-0005-0000-0000-0000B1030000}"/>
    <cellStyle name="Separador de milhares 2 6 2 3" xfId="942" xr:uid="{00000000-0005-0000-0000-0000B2030000}"/>
    <cellStyle name="Separador de milhares 2 6 2 4" xfId="943" xr:uid="{00000000-0005-0000-0000-0000B3030000}"/>
    <cellStyle name="Separador de milhares 2 6 3" xfId="944" xr:uid="{00000000-0005-0000-0000-0000B4030000}"/>
    <cellStyle name="Separador de milhares 2 6 3 2" xfId="945" xr:uid="{00000000-0005-0000-0000-0000B5030000}"/>
    <cellStyle name="Separador de milhares 2 6 3 2 2" xfId="946" xr:uid="{00000000-0005-0000-0000-0000B6030000}"/>
    <cellStyle name="Separador de milhares 2 6 4" xfId="947" xr:uid="{00000000-0005-0000-0000-0000B7030000}"/>
    <cellStyle name="Separador de milhares 2 7" xfId="948" xr:uid="{00000000-0005-0000-0000-0000B8030000}"/>
    <cellStyle name="Separador de milhares 2 7 2" xfId="949" xr:uid="{00000000-0005-0000-0000-0000B9030000}"/>
    <cellStyle name="Separador de milhares 2 7 2 2" xfId="950" xr:uid="{00000000-0005-0000-0000-0000BA030000}"/>
    <cellStyle name="Separador de milhares 2 7 2 2 2" xfId="951" xr:uid="{00000000-0005-0000-0000-0000BB030000}"/>
    <cellStyle name="Separador de milhares 2 7 2 2 2 2" xfId="952" xr:uid="{00000000-0005-0000-0000-0000BC030000}"/>
    <cellStyle name="Separador de milhares 2 7 2 3" xfId="953" xr:uid="{00000000-0005-0000-0000-0000BD030000}"/>
    <cellStyle name="Separador de milhares 2 7 2 4" xfId="954" xr:uid="{00000000-0005-0000-0000-0000BE030000}"/>
    <cellStyle name="Separador de milhares 2 7 3" xfId="955" xr:uid="{00000000-0005-0000-0000-0000BF030000}"/>
    <cellStyle name="Separador de milhares 2 7 3 2" xfId="956" xr:uid="{00000000-0005-0000-0000-0000C0030000}"/>
    <cellStyle name="Separador de milhares 2 7 3 2 2" xfId="957" xr:uid="{00000000-0005-0000-0000-0000C1030000}"/>
    <cellStyle name="Separador de milhares 2 7 4" xfId="958" xr:uid="{00000000-0005-0000-0000-0000C2030000}"/>
    <cellStyle name="Separador de milhares 2 8" xfId="959" xr:uid="{00000000-0005-0000-0000-0000C3030000}"/>
    <cellStyle name="Separador de milhares 2 8 2" xfId="960" xr:uid="{00000000-0005-0000-0000-0000C4030000}"/>
    <cellStyle name="Separador de milhares 2 8 2 2" xfId="961" xr:uid="{00000000-0005-0000-0000-0000C5030000}"/>
    <cellStyle name="Separador de milhares 2 8 2 2 2" xfId="962" xr:uid="{00000000-0005-0000-0000-0000C6030000}"/>
    <cellStyle name="Separador de milhares 2 8 2 2 2 2" xfId="963" xr:uid="{00000000-0005-0000-0000-0000C7030000}"/>
    <cellStyle name="Separador de milhares 2 8 2 3" xfId="964" xr:uid="{00000000-0005-0000-0000-0000C8030000}"/>
    <cellStyle name="Separador de milhares 2 8 2 4" xfId="965" xr:uid="{00000000-0005-0000-0000-0000C9030000}"/>
    <cellStyle name="Separador de milhares 2 8 3" xfId="966" xr:uid="{00000000-0005-0000-0000-0000CA030000}"/>
    <cellStyle name="Separador de milhares 2 8 3 2" xfId="967" xr:uid="{00000000-0005-0000-0000-0000CB030000}"/>
    <cellStyle name="Separador de milhares 2 8 3 2 2" xfId="968" xr:uid="{00000000-0005-0000-0000-0000CC030000}"/>
    <cellStyle name="Separador de milhares 2 8 4" xfId="969" xr:uid="{00000000-0005-0000-0000-0000CD030000}"/>
    <cellStyle name="Separador de milhares 2 9" xfId="970" xr:uid="{00000000-0005-0000-0000-0000CE030000}"/>
    <cellStyle name="Separador de milhares 2 9 2" xfId="971" xr:uid="{00000000-0005-0000-0000-0000CF030000}"/>
    <cellStyle name="Separador de milhares 2 9 2 2" xfId="972" xr:uid="{00000000-0005-0000-0000-0000D0030000}"/>
    <cellStyle name="Separador de milhares 2 9 2 2 2" xfId="973" xr:uid="{00000000-0005-0000-0000-0000D1030000}"/>
    <cellStyle name="Separador de milhares 2 9 2 2 2 2" xfId="974" xr:uid="{00000000-0005-0000-0000-0000D2030000}"/>
    <cellStyle name="Separador de milhares 2 9 2 3" xfId="975" xr:uid="{00000000-0005-0000-0000-0000D3030000}"/>
    <cellStyle name="Separador de milhares 2 9 2 4" xfId="976" xr:uid="{00000000-0005-0000-0000-0000D4030000}"/>
    <cellStyle name="Separador de milhares 2 9 3" xfId="977" xr:uid="{00000000-0005-0000-0000-0000D5030000}"/>
    <cellStyle name="Separador de milhares 2 9 3 2" xfId="978" xr:uid="{00000000-0005-0000-0000-0000D6030000}"/>
    <cellStyle name="Separador de milhares 2 9 3 2 2" xfId="979" xr:uid="{00000000-0005-0000-0000-0000D7030000}"/>
    <cellStyle name="Separador de milhares 2 9 4" xfId="980" xr:uid="{00000000-0005-0000-0000-0000D8030000}"/>
    <cellStyle name="Separador de milhares 2_11PO MIJF" xfId="991" xr:uid="{00000000-0005-0000-0000-0000E3030000}"/>
    <cellStyle name="Separador de milhares 20" xfId="981" xr:uid="{00000000-0005-0000-0000-0000D9030000}"/>
    <cellStyle name="Separador de milhares 21" xfId="982" xr:uid="{00000000-0005-0000-0000-0000DA030000}"/>
    <cellStyle name="Separador de milhares 22" xfId="983" xr:uid="{00000000-0005-0000-0000-0000DB030000}"/>
    <cellStyle name="Separador de milhares 23" xfId="984" xr:uid="{00000000-0005-0000-0000-0000DC030000}"/>
    <cellStyle name="Separador de milhares 24" xfId="985" xr:uid="{00000000-0005-0000-0000-0000DD030000}"/>
    <cellStyle name="Separador de milhares 25" xfId="986" xr:uid="{00000000-0005-0000-0000-0000DE030000}"/>
    <cellStyle name="Separador de milhares 26" xfId="987" xr:uid="{00000000-0005-0000-0000-0000DF030000}"/>
    <cellStyle name="Separador de milhares 27" xfId="988" xr:uid="{00000000-0005-0000-0000-0000E0030000}"/>
    <cellStyle name="Separador de milhares 28" xfId="989" xr:uid="{00000000-0005-0000-0000-0000E1030000}"/>
    <cellStyle name="Separador de milhares 29" xfId="990" xr:uid="{00000000-0005-0000-0000-0000E2030000}"/>
    <cellStyle name="Separador de milhares 3" xfId="992" xr:uid="{00000000-0005-0000-0000-0000E4030000}"/>
    <cellStyle name="Separador de milhares 3 10" xfId="993" xr:uid="{00000000-0005-0000-0000-0000E5030000}"/>
    <cellStyle name="Separador de milhares 3 10 2" xfId="994" xr:uid="{00000000-0005-0000-0000-0000E6030000}"/>
    <cellStyle name="Separador de milhares 3 10 3" xfId="995" xr:uid="{00000000-0005-0000-0000-0000E7030000}"/>
    <cellStyle name="Separador de milhares 3 10 4" xfId="996" xr:uid="{00000000-0005-0000-0000-0000E8030000}"/>
    <cellStyle name="Separador de milhares 3 10 5" xfId="997" xr:uid="{00000000-0005-0000-0000-0000E9030000}"/>
    <cellStyle name="Separador de milhares 3 11" xfId="998" xr:uid="{00000000-0005-0000-0000-0000EA030000}"/>
    <cellStyle name="Separador de milhares 3 11 2" xfId="999" xr:uid="{00000000-0005-0000-0000-0000EB030000}"/>
    <cellStyle name="Separador de milhares 3 11 3" xfId="1000" xr:uid="{00000000-0005-0000-0000-0000EC030000}"/>
    <cellStyle name="Separador de milhares 3 11 4" xfId="1001" xr:uid="{00000000-0005-0000-0000-0000ED030000}"/>
    <cellStyle name="Separador de milhares 3 11 5" xfId="1002" xr:uid="{00000000-0005-0000-0000-0000EE030000}"/>
    <cellStyle name="Separador de milhares 3 12" xfId="1003" xr:uid="{00000000-0005-0000-0000-0000EF030000}"/>
    <cellStyle name="Separador de milhares 3 12 2" xfId="1004" xr:uid="{00000000-0005-0000-0000-0000F0030000}"/>
    <cellStyle name="Separador de milhares 3 12 3" xfId="1005" xr:uid="{00000000-0005-0000-0000-0000F1030000}"/>
    <cellStyle name="Separador de milhares 3 12 4" xfId="1006" xr:uid="{00000000-0005-0000-0000-0000F2030000}"/>
    <cellStyle name="Separador de milhares 3 12 5" xfId="1007" xr:uid="{00000000-0005-0000-0000-0000F3030000}"/>
    <cellStyle name="Separador de milhares 3 13" xfId="1008" xr:uid="{00000000-0005-0000-0000-0000F4030000}"/>
    <cellStyle name="Separador de milhares 3 13 2" xfId="1009" xr:uid="{00000000-0005-0000-0000-0000F5030000}"/>
    <cellStyle name="Separador de milhares 3 13 3" xfId="1010" xr:uid="{00000000-0005-0000-0000-0000F6030000}"/>
    <cellStyle name="Separador de milhares 3 13 4" xfId="1011" xr:uid="{00000000-0005-0000-0000-0000F7030000}"/>
    <cellStyle name="Separador de milhares 3 13 5" xfId="1012" xr:uid="{00000000-0005-0000-0000-0000F8030000}"/>
    <cellStyle name="Separador de milhares 3 14" xfId="1013" xr:uid="{00000000-0005-0000-0000-0000F9030000}"/>
    <cellStyle name="Separador de milhares 3 14 2" xfId="1014" xr:uid="{00000000-0005-0000-0000-0000FA030000}"/>
    <cellStyle name="Separador de milhares 3 14 3" xfId="1015" xr:uid="{00000000-0005-0000-0000-0000FB030000}"/>
    <cellStyle name="Separador de milhares 3 14 4" xfId="1016" xr:uid="{00000000-0005-0000-0000-0000FC030000}"/>
    <cellStyle name="Separador de milhares 3 14 5" xfId="1017" xr:uid="{00000000-0005-0000-0000-0000FD030000}"/>
    <cellStyle name="Separador de milhares 3 15" xfId="1018" xr:uid="{00000000-0005-0000-0000-0000FE030000}"/>
    <cellStyle name="Separador de milhares 3 15 2" xfId="1019" xr:uid="{00000000-0005-0000-0000-0000FF030000}"/>
    <cellStyle name="Separador de milhares 3 15 3" xfId="1020" xr:uid="{00000000-0005-0000-0000-000000040000}"/>
    <cellStyle name="Separador de milhares 3 15 4" xfId="1021" xr:uid="{00000000-0005-0000-0000-000001040000}"/>
    <cellStyle name="Separador de milhares 3 15 5" xfId="1022" xr:uid="{00000000-0005-0000-0000-000002040000}"/>
    <cellStyle name="Separador de milhares 3 16" xfId="1023" xr:uid="{00000000-0005-0000-0000-000003040000}"/>
    <cellStyle name="Separador de milhares 3 16 2" xfId="1024" xr:uid="{00000000-0005-0000-0000-000004040000}"/>
    <cellStyle name="Separador de milhares 3 16 3" xfId="1025" xr:uid="{00000000-0005-0000-0000-000005040000}"/>
    <cellStyle name="Separador de milhares 3 16 4" xfId="1026" xr:uid="{00000000-0005-0000-0000-000006040000}"/>
    <cellStyle name="Separador de milhares 3 16 5" xfId="1027" xr:uid="{00000000-0005-0000-0000-000007040000}"/>
    <cellStyle name="Separador de milhares 3 17" xfId="1028" xr:uid="{00000000-0005-0000-0000-000008040000}"/>
    <cellStyle name="Separador de milhares 3 17 2" xfId="1029" xr:uid="{00000000-0005-0000-0000-000009040000}"/>
    <cellStyle name="Separador de milhares 3 17 3" xfId="1030" xr:uid="{00000000-0005-0000-0000-00000A040000}"/>
    <cellStyle name="Separador de milhares 3 17 4" xfId="1031" xr:uid="{00000000-0005-0000-0000-00000B040000}"/>
    <cellStyle name="Separador de milhares 3 17 5" xfId="1032" xr:uid="{00000000-0005-0000-0000-00000C040000}"/>
    <cellStyle name="Separador de milhares 3 18" xfId="1033" xr:uid="{00000000-0005-0000-0000-00000D040000}"/>
    <cellStyle name="Separador de milhares 3 18 2" xfId="1034" xr:uid="{00000000-0005-0000-0000-00000E040000}"/>
    <cellStyle name="Separador de milhares 3 18 3" xfId="1035" xr:uid="{00000000-0005-0000-0000-00000F040000}"/>
    <cellStyle name="Separador de milhares 3 18 4" xfId="1036" xr:uid="{00000000-0005-0000-0000-000010040000}"/>
    <cellStyle name="Separador de milhares 3 18 5" xfId="1037" xr:uid="{00000000-0005-0000-0000-000011040000}"/>
    <cellStyle name="Separador de milhares 3 19" xfId="1038" xr:uid="{00000000-0005-0000-0000-000012040000}"/>
    <cellStyle name="Separador de milhares 3 19 2" xfId="1039" xr:uid="{00000000-0005-0000-0000-000013040000}"/>
    <cellStyle name="Separador de milhares 3 19 3" xfId="1040" xr:uid="{00000000-0005-0000-0000-000014040000}"/>
    <cellStyle name="Separador de milhares 3 19 4" xfId="1041" xr:uid="{00000000-0005-0000-0000-000015040000}"/>
    <cellStyle name="Separador de milhares 3 19 5" xfId="1042" xr:uid="{00000000-0005-0000-0000-000016040000}"/>
    <cellStyle name="Separador de milhares 3 2" xfId="1043" xr:uid="{00000000-0005-0000-0000-000017040000}"/>
    <cellStyle name="Separador de milhares 3 2 10" xfId="1044" xr:uid="{00000000-0005-0000-0000-000018040000}"/>
    <cellStyle name="Separador de milhares 3 2 11" xfId="1045" xr:uid="{00000000-0005-0000-0000-000019040000}"/>
    <cellStyle name="Separador de milhares 3 2 12" xfId="1046" xr:uid="{00000000-0005-0000-0000-00001A040000}"/>
    <cellStyle name="Separador de milhares 3 2 13" xfId="1047" xr:uid="{00000000-0005-0000-0000-00001B040000}"/>
    <cellStyle name="Separador de milhares 3 2 14" xfId="1048" xr:uid="{00000000-0005-0000-0000-00001C040000}"/>
    <cellStyle name="Separador de milhares 3 2 15" xfId="1049" xr:uid="{00000000-0005-0000-0000-00001D040000}"/>
    <cellStyle name="Separador de milhares 3 2 16" xfId="1050" xr:uid="{00000000-0005-0000-0000-00001E040000}"/>
    <cellStyle name="Separador de milhares 3 2 17" xfId="1051" xr:uid="{00000000-0005-0000-0000-00001F040000}"/>
    <cellStyle name="Separador de milhares 3 2 18" xfId="1052" xr:uid="{00000000-0005-0000-0000-000020040000}"/>
    <cellStyle name="Separador de milhares 3 2 19" xfId="1053" xr:uid="{00000000-0005-0000-0000-000021040000}"/>
    <cellStyle name="Separador de milhares 3 2 2" xfId="1054" xr:uid="{00000000-0005-0000-0000-000022040000}"/>
    <cellStyle name="Separador de milhares 3 2 2 10" xfId="1055" xr:uid="{00000000-0005-0000-0000-000023040000}"/>
    <cellStyle name="Separador de milhares 3 2 2 11" xfId="1056" xr:uid="{00000000-0005-0000-0000-000024040000}"/>
    <cellStyle name="Separador de milhares 3 2 2 12" xfId="1057" xr:uid="{00000000-0005-0000-0000-000025040000}"/>
    <cellStyle name="Separador de milhares 3 2 2 13" xfId="1058" xr:uid="{00000000-0005-0000-0000-000026040000}"/>
    <cellStyle name="Separador de milhares 3 2 2 14" xfId="1059" xr:uid="{00000000-0005-0000-0000-000027040000}"/>
    <cellStyle name="Separador de milhares 3 2 2 15" xfId="1060" xr:uid="{00000000-0005-0000-0000-000028040000}"/>
    <cellStyle name="Separador de milhares 3 2 2 16" xfId="1061" xr:uid="{00000000-0005-0000-0000-000029040000}"/>
    <cellStyle name="Separador de milhares 3 2 2 17" xfId="1062" xr:uid="{00000000-0005-0000-0000-00002A040000}"/>
    <cellStyle name="Separador de milhares 3 2 2 18" xfId="1063" xr:uid="{00000000-0005-0000-0000-00002B040000}"/>
    <cellStyle name="Separador de milhares 3 2 2 2" xfId="1064" xr:uid="{00000000-0005-0000-0000-00002C040000}"/>
    <cellStyle name="Separador de milhares 3 2 2 2 2" xfId="1065" xr:uid="{00000000-0005-0000-0000-00002D040000}"/>
    <cellStyle name="Separador de milhares 3 2 2 3" xfId="1066" xr:uid="{00000000-0005-0000-0000-00002E040000}"/>
    <cellStyle name="Separador de milhares 3 2 2 4" xfId="1067" xr:uid="{00000000-0005-0000-0000-00002F040000}"/>
    <cellStyle name="Separador de milhares 3 2 2 5" xfId="1068" xr:uid="{00000000-0005-0000-0000-000030040000}"/>
    <cellStyle name="Separador de milhares 3 2 2 6" xfId="1069" xr:uid="{00000000-0005-0000-0000-000031040000}"/>
    <cellStyle name="Separador de milhares 3 2 2 7" xfId="1070" xr:uid="{00000000-0005-0000-0000-000032040000}"/>
    <cellStyle name="Separador de milhares 3 2 2 8" xfId="1071" xr:uid="{00000000-0005-0000-0000-000033040000}"/>
    <cellStyle name="Separador de milhares 3 2 2 9" xfId="1072" xr:uid="{00000000-0005-0000-0000-000034040000}"/>
    <cellStyle name="Separador de milhares 3 2 20" xfId="1073" xr:uid="{00000000-0005-0000-0000-000035040000}"/>
    <cellStyle name="Separador de milhares 3 2 21" xfId="1074" xr:uid="{00000000-0005-0000-0000-000036040000}"/>
    <cellStyle name="Separador de milhares 3 2 22" xfId="1075" xr:uid="{00000000-0005-0000-0000-000037040000}"/>
    <cellStyle name="Separador de milhares 3 2 23" xfId="1076" xr:uid="{00000000-0005-0000-0000-000038040000}"/>
    <cellStyle name="Separador de milhares 3 2 24" xfId="1077" xr:uid="{00000000-0005-0000-0000-000039040000}"/>
    <cellStyle name="Separador de milhares 3 2 25" xfId="1078" xr:uid="{00000000-0005-0000-0000-00003A040000}"/>
    <cellStyle name="Separador de milhares 3 2 26" xfId="1079" xr:uid="{00000000-0005-0000-0000-00003B040000}"/>
    <cellStyle name="Separador de milhares 3 2 27" xfId="1080" xr:uid="{00000000-0005-0000-0000-00003C040000}"/>
    <cellStyle name="Separador de milhares 3 2 27 2" xfId="1081" xr:uid="{00000000-0005-0000-0000-00003D040000}"/>
    <cellStyle name="Separador de milhares 3 2 27 2 2" xfId="1082" xr:uid="{00000000-0005-0000-0000-00003E040000}"/>
    <cellStyle name="Separador de milhares 3 2 28" xfId="1083" xr:uid="{00000000-0005-0000-0000-00003F040000}"/>
    <cellStyle name="Separador de milhares 3 2 29" xfId="1084" xr:uid="{00000000-0005-0000-0000-000040040000}"/>
    <cellStyle name="Separador de milhares 3 2 3" xfId="1085" xr:uid="{00000000-0005-0000-0000-000041040000}"/>
    <cellStyle name="Separador de milhares 3 2 4" xfId="1086" xr:uid="{00000000-0005-0000-0000-000042040000}"/>
    <cellStyle name="Separador de milhares 3 2 5" xfId="1087" xr:uid="{00000000-0005-0000-0000-000043040000}"/>
    <cellStyle name="Separador de milhares 3 2 6" xfId="1088" xr:uid="{00000000-0005-0000-0000-000044040000}"/>
    <cellStyle name="Separador de milhares 3 2 7" xfId="1089" xr:uid="{00000000-0005-0000-0000-000045040000}"/>
    <cellStyle name="Separador de milhares 3 2 8" xfId="1090" xr:uid="{00000000-0005-0000-0000-000046040000}"/>
    <cellStyle name="Separador de milhares 3 2 9" xfId="1091" xr:uid="{00000000-0005-0000-0000-000047040000}"/>
    <cellStyle name="Separador de milhares 3 20" xfId="1092" xr:uid="{00000000-0005-0000-0000-000048040000}"/>
    <cellStyle name="Separador de milhares 3 20 2" xfId="1093" xr:uid="{00000000-0005-0000-0000-000049040000}"/>
    <cellStyle name="Separador de milhares 3 21" xfId="1094" xr:uid="{00000000-0005-0000-0000-00004A040000}"/>
    <cellStyle name="Separador de milhares 3 22" xfId="1095" xr:uid="{00000000-0005-0000-0000-00004B040000}"/>
    <cellStyle name="Separador de milhares 3 23" xfId="1096" xr:uid="{00000000-0005-0000-0000-00004C040000}"/>
    <cellStyle name="Separador de milhares 3 24" xfId="1097" xr:uid="{00000000-0005-0000-0000-00004D040000}"/>
    <cellStyle name="Separador de milhares 3 3" xfId="1098" xr:uid="{00000000-0005-0000-0000-00004E040000}"/>
    <cellStyle name="Separador de milhares 3 4" xfId="1099" xr:uid="{00000000-0005-0000-0000-00004F040000}"/>
    <cellStyle name="Separador de milhares 3 5" xfId="1100" xr:uid="{00000000-0005-0000-0000-000050040000}"/>
    <cellStyle name="Separador de milhares 3 5 2" xfId="1101" xr:uid="{00000000-0005-0000-0000-000051040000}"/>
    <cellStyle name="Separador de milhares 3 5 3" xfId="1102" xr:uid="{00000000-0005-0000-0000-000052040000}"/>
    <cellStyle name="Separador de milhares 3 5 4" xfId="1103" xr:uid="{00000000-0005-0000-0000-000053040000}"/>
    <cellStyle name="Separador de milhares 3 5 5" xfId="1104" xr:uid="{00000000-0005-0000-0000-000054040000}"/>
    <cellStyle name="Separador de milhares 3 6" xfId="1105" xr:uid="{00000000-0005-0000-0000-000055040000}"/>
    <cellStyle name="Separador de milhares 3 6 2" xfId="1106" xr:uid="{00000000-0005-0000-0000-000056040000}"/>
    <cellStyle name="Separador de milhares 3 6 3" xfId="1107" xr:uid="{00000000-0005-0000-0000-000057040000}"/>
    <cellStyle name="Separador de milhares 3 6 4" xfId="1108" xr:uid="{00000000-0005-0000-0000-000058040000}"/>
    <cellStyle name="Separador de milhares 3 6 5" xfId="1109" xr:uid="{00000000-0005-0000-0000-000059040000}"/>
    <cellStyle name="Separador de milhares 3 7" xfId="1110" xr:uid="{00000000-0005-0000-0000-00005A040000}"/>
    <cellStyle name="Separador de milhares 3 7 2" xfId="1111" xr:uid="{00000000-0005-0000-0000-00005B040000}"/>
    <cellStyle name="Separador de milhares 3 7 3" xfId="1112" xr:uid="{00000000-0005-0000-0000-00005C040000}"/>
    <cellStyle name="Separador de milhares 3 7 4" xfId="1113" xr:uid="{00000000-0005-0000-0000-00005D040000}"/>
    <cellStyle name="Separador de milhares 3 7 5" xfId="1114" xr:uid="{00000000-0005-0000-0000-00005E040000}"/>
    <cellStyle name="Separador de milhares 3 8" xfId="1115" xr:uid="{00000000-0005-0000-0000-00005F040000}"/>
    <cellStyle name="Separador de milhares 3 8 2" xfId="1116" xr:uid="{00000000-0005-0000-0000-000060040000}"/>
    <cellStyle name="Separador de milhares 3 8 3" xfId="1117" xr:uid="{00000000-0005-0000-0000-000061040000}"/>
    <cellStyle name="Separador de milhares 3 8 4" xfId="1118" xr:uid="{00000000-0005-0000-0000-000062040000}"/>
    <cellStyle name="Separador de milhares 3 8 5" xfId="1119" xr:uid="{00000000-0005-0000-0000-000063040000}"/>
    <cellStyle name="Separador de milhares 3 9" xfId="1120" xr:uid="{00000000-0005-0000-0000-000064040000}"/>
    <cellStyle name="Separador de milhares 3 9 2" xfId="1121" xr:uid="{00000000-0005-0000-0000-000065040000}"/>
    <cellStyle name="Separador de milhares 3 9 3" xfId="1122" xr:uid="{00000000-0005-0000-0000-000066040000}"/>
    <cellStyle name="Separador de milhares 3 9 4" xfId="1123" xr:uid="{00000000-0005-0000-0000-000067040000}"/>
    <cellStyle name="Separador de milhares 3 9 5" xfId="1124" xr:uid="{00000000-0005-0000-0000-000068040000}"/>
    <cellStyle name="Separador de milhares 30" xfId="1125" xr:uid="{00000000-0005-0000-0000-000069040000}"/>
    <cellStyle name="Separador de milhares 31" xfId="1126" xr:uid="{00000000-0005-0000-0000-00006A040000}"/>
    <cellStyle name="Separador de milhares 32" xfId="1127" xr:uid="{00000000-0005-0000-0000-00006B040000}"/>
    <cellStyle name="Separador de milhares 33" xfId="1128" xr:uid="{00000000-0005-0000-0000-00006C040000}"/>
    <cellStyle name="Separador de milhares 34" xfId="1129" xr:uid="{00000000-0005-0000-0000-00006D040000}"/>
    <cellStyle name="Separador de milhares 35" xfId="1130" xr:uid="{00000000-0005-0000-0000-00006E040000}"/>
    <cellStyle name="Separador de milhares 36" xfId="1131" xr:uid="{00000000-0005-0000-0000-00006F040000}"/>
    <cellStyle name="Separador de milhares 37" xfId="1132" xr:uid="{00000000-0005-0000-0000-000070040000}"/>
    <cellStyle name="Separador de milhares 4" xfId="1133" xr:uid="{00000000-0005-0000-0000-000071040000}"/>
    <cellStyle name="Separador de milhares 4 10" xfId="1134" xr:uid="{00000000-0005-0000-0000-000072040000}"/>
    <cellStyle name="Separador de milhares 4 10 2" xfId="1135" xr:uid="{00000000-0005-0000-0000-000073040000}"/>
    <cellStyle name="Separador de milhares 4 10 3" xfId="1136" xr:uid="{00000000-0005-0000-0000-000074040000}"/>
    <cellStyle name="Separador de milhares 4 10 4" xfId="1137" xr:uid="{00000000-0005-0000-0000-000075040000}"/>
    <cellStyle name="Separador de milhares 4 10 5" xfId="1138" xr:uid="{00000000-0005-0000-0000-000076040000}"/>
    <cellStyle name="Separador de milhares 4 11" xfId="1139" xr:uid="{00000000-0005-0000-0000-000077040000}"/>
    <cellStyle name="Separador de milhares 4 11 2" xfId="1140" xr:uid="{00000000-0005-0000-0000-000078040000}"/>
    <cellStyle name="Separador de milhares 4 11 3" xfId="1141" xr:uid="{00000000-0005-0000-0000-000079040000}"/>
    <cellStyle name="Separador de milhares 4 11 4" xfId="1142" xr:uid="{00000000-0005-0000-0000-00007A040000}"/>
    <cellStyle name="Separador de milhares 4 11 5" xfId="1143" xr:uid="{00000000-0005-0000-0000-00007B040000}"/>
    <cellStyle name="Separador de milhares 4 12" xfId="1144" xr:uid="{00000000-0005-0000-0000-00007C040000}"/>
    <cellStyle name="Separador de milhares 4 12 2" xfId="1145" xr:uid="{00000000-0005-0000-0000-00007D040000}"/>
    <cellStyle name="Separador de milhares 4 12 3" xfId="1146" xr:uid="{00000000-0005-0000-0000-00007E040000}"/>
    <cellStyle name="Separador de milhares 4 12 4" xfId="1147" xr:uid="{00000000-0005-0000-0000-00007F040000}"/>
    <cellStyle name="Separador de milhares 4 12 5" xfId="1148" xr:uid="{00000000-0005-0000-0000-000080040000}"/>
    <cellStyle name="Separador de milhares 4 13" xfId="1149" xr:uid="{00000000-0005-0000-0000-000081040000}"/>
    <cellStyle name="Separador de milhares 4 13 2" xfId="1150" xr:uid="{00000000-0005-0000-0000-000082040000}"/>
    <cellStyle name="Separador de milhares 4 13 3" xfId="1151" xr:uid="{00000000-0005-0000-0000-000083040000}"/>
    <cellStyle name="Separador de milhares 4 13 4" xfId="1152" xr:uid="{00000000-0005-0000-0000-000084040000}"/>
    <cellStyle name="Separador de milhares 4 13 5" xfId="1153" xr:uid="{00000000-0005-0000-0000-000085040000}"/>
    <cellStyle name="Separador de milhares 4 14" xfId="1154" xr:uid="{00000000-0005-0000-0000-000086040000}"/>
    <cellStyle name="Separador de milhares 4 14 2" xfId="1155" xr:uid="{00000000-0005-0000-0000-000087040000}"/>
    <cellStyle name="Separador de milhares 4 14 3" xfId="1156" xr:uid="{00000000-0005-0000-0000-000088040000}"/>
    <cellStyle name="Separador de milhares 4 14 4" xfId="1157" xr:uid="{00000000-0005-0000-0000-000089040000}"/>
    <cellStyle name="Separador de milhares 4 14 5" xfId="1158" xr:uid="{00000000-0005-0000-0000-00008A040000}"/>
    <cellStyle name="Separador de milhares 4 15" xfId="1159" xr:uid="{00000000-0005-0000-0000-00008B040000}"/>
    <cellStyle name="Separador de milhares 4 15 2" xfId="1160" xr:uid="{00000000-0005-0000-0000-00008C040000}"/>
    <cellStyle name="Separador de milhares 4 15 3" xfId="1161" xr:uid="{00000000-0005-0000-0000-00008D040000}"/>
    <cellStyle name="Separador de milhares 4 15 4" xfId="1162" xr:uid="{00000000-0005-0000-0000-00008E040000}"/>
    <cellStyle name="Separador de milhares 4 15 5" xfId="1163" xr:uid="{00000000-0005-0000-0000-00008F040000}"/>
    <cellStyle name="Separador de milhares 4 16" xfId="1164" xr:uid="{00000000-0005-0000-0000-000090040000}"/>
    <cellStyle name="Separador de milhares 4 16 2" xfId="1165" xr:uid="{00000000-0005-0000-0000-000091040000}"/>
    <cellStyle name="Separador de milhares 4 16 3" xfId="1166" xr:uid="{00000000-0005-0000-0000-000092040000}"/>
    <cellStyle name="Separador de milhares 4 16 4" xfId="1167" xr:uid="{00000000-0005-0000-0000-000093040000}"/>
    <cellStyle name="Separador de milhares 4 16 5" xfId="1168" xr:uid="{00000000-0005-0000-0000-000094040000}"/>
    <cellStyle name="Separador de milhares 4 17" xfId="1169" xr:uid="{00000000-0005-0000-0000-000095040000}"/>
    <cellStyle name="Separador de milhares 4 17 2" xfId="1170" xr:uid="{00000000-0005-0000-0000-000096040000}"/>
    <cellStyle name="Separador de milhares 4 17 3" xfId="1171" xr:uid="{00000000-0005-0000-0000-000097040000}"/>
    <cellStyle name="Separador de milhares 4 17 4" xfId="1172" xr:uid="{00000000-0005-0000-0000-000098040000}"/>
    <cellStyle name="Separador de milhares 4 17 5" xfId="1173" xr:uid="{00000000-0005-0000-0000-000099040000}"/>
    <cellStyle name="Separador de milhares 4 18" xfId="1174" xr:uid="{00000000-0005-0000-0000-00009A040000}"/>
    <cellStyle name="Separador de milhares 4 18 2" xfId="1175" xr:uid="{00000000-0005-0000-0000-00009B040000}"/>
    <cellStyle name="Separador de milhares 4 18 3" xfId="1176" xr:uid="{00000000-0005-0000-0000-00009C040000}"/>
    <cellStyle name="Separador de milhares 4 18 4" xfId="1177" xr:uid="{00000000-0005-0000-0000-00009D040000}"/>
    <cellStyle name="Separador de milhares 4 18 5" xfId="1178" xr:uid="{00000000-0005-0000-0000-00009E040000}"/>
    <cellStyle name="Separador de milhares 4 19" xfId="1179" xr:uid="{00000000-0005-0000-0000-00009F040000}"/>
    <cellStyle name="Separador de milhares 4 19 2" xfId="1180" xr:uid="{00000000-0005-0000-0000-0000A0040000}"/>
    <cellStyle name="Separador de milhares 4 19 3" xfId="1181" xr:uid="{00000000-0005-0000-0000-0000A1040000}"/>
    <cellStyle name="Separador de milhares 4 19 4" xfId="1182" xr:uid="{00000000-0005-0000-0000-0000A2040000}"/>
    <cellStyle name="Separador de milhares 4 19 5" xfId="1183" xr:uid="{00000000-0005-0000-0000-0000A3040000}"/>
    <cellStyle name="Separador de milhares 4 2" xfId="1184" xr:uid="{00000000-0005-0000-0000-0000A4040000}"/>
    <cellStyle name="Separador de milhares 4 2 10" xfId="1185" xr:uid="{00000000-0005-0000-0000-0000A5040000}"/>
    <cellStyle name="Separador de milhares 4 2 11" xfId="1186" xr:uid="{00000000-0005-0000-0000-0000A6040000}"/>
    <cellStyle name="Separador de milhares 4 2 12" xfId="1187" xr:uid="{00000000-0005-0000-0000-0000A7040000}"/>
    <cellStyle name="Separador de milhares 4 2 13" xfId="1188" xr:uid="{00000000-0005-0000-0000-0000A8040000}"/>
    <cellStyle name="Separador de milhares 4 2 14" xfId="1189" xr:uid="{00000000-0005-0000-0000-0000A9040000}"/>
    <cellStyle name="Separador de milhares 4 2 15" xfId="1190" xr:uid="{00000000-0005-0000-0000-0000AA040000}"/>
    <cellStyle name="Separador de milhares 4 2 16" xfId="1191" xr:uid="{00000000-0005-0000-0000-0000AB040000}"/>
    <cellStyle name="Separador de milhares 4 2 17" xfId="1192" xr:uid="{00000000-0005-0000-0000-0000AC040000}"/>
    <cellStyle name="Separador de milhares 4 2 18" xfId="1193" xr:uid="{00000000-0005-0000-0000-0000AD040000}"/>
    <cellStyle name="Separador de milhares 4 2 2" xfId="1194" xr:uid="{00000000-0005-0000-0000-0000AE040000}"/>
    <cellStyle name="Separador de milhares 4 2 2 2" xfId="1195" xr:uid="{00000000-0005-0000-0000-0000AF040000}"/>
    <cellStyle name="Separador de milhares 4 2 3" xfId="1196" xr:uid="{00000000-0005-0000-0000-0000B0040000}"/>
    <cellStyle name="Separador de milhares 4 2 4" xfId="1197" xr:uid="{00000000-0005-0000-0000-0000B1040000}"/>
    <cellStyle name="Separador de milhares 4 2 5" xfId="1198" xr:uid="{00000000-0005-0000-0000-0000B2040000}"/>
    <cellStyle name="Separador de milhares 4 2 6" xfId="1199" xr:uid="{00000000-0005-0000-0000-0000B3040000}"/>
    <cellStyle name="Separador de milhares 4 2 7" xfId="1200" xr:uid="{00000000-0005-0000-0000-0000B4040000}"/>
    <cellStyle name="Separador de milhares 4 2 8" xfId="1201" xr:uid="{00000000-0005-0000-0000-0000B5040000}"/>
    <cellStyle name="Separador de milhares 4 2 9" xfId="1202" xr:uid="{00000000-0005-0000-0000-0000B6040000}"/>
    <cellStyle name="Separador de milhares 4 20" xfId="1203" xr:uid="{00000000-0005-0000-0000-0000B7040000}"/>
    <cellStyle name="Separador de milhares 4 20 2" xfId="1204" xr:uid="{00000000-0005-0000-0000-0000B8040000}"/>
    <cellStyle name="Separador de milhares 4 21" xfId="1205" xr:uid="{00000000-0005-0000-0000-0000B9040000}"/>
    <cellStyle name="Separador de milhares 4 22" xfId="1206" xr:uid="{00000000-0005-0000-0000-0000BA040000}"/>
    <cellStyle name="Separador de milhares 4 23" xfId="1207" xr:uid="{00000000-0005-0000-0000-0000BB040000}"/>
    <cellStyle name="Separador de milhares 4 24" xfId="1208" xr:uid="{00000000-0005-0000-0000-0000BC040000}"/>
    <cellStyle name="Separador de milhares 4 25" xfId="1209" xr:uid="{00000000-0005-0000-0000-0000BD040000}"/>
    <cellStyle name="Separador de milhares 4 3" xfId="1210" xr:uid="{00000000-0005-0000-0000-0000BE040000}"/>
    <cellStyle name="Separador de milhares 4 4" xfId="1211" xr:uid="{00000000-0005-0000-0000-0000BF040000}"/>
    <cellStyle name="Separador de milhares 4 5" xfId="1212" xr:uid="{00000000-0005-0000-0000-0000C0040000}"/>
    <cellStyle name="Separador de milhares 4 5 2" xfId="1213" xr:uid="{00000000-0005-0000-0000-0000C1040000}"/>
    <cellStyle name="Separador de milhares 4 5 3" xfId="1214" xr:uid="{00000000-0005-0000-0000-0000C2040000}"/>
    <cellStyle name="Separador de milhares 4 5 4" xfId="1215" xr:uid="{00000000-0005-0000-0000-0000C3040000}"/>
    <cellStyle name="Separador de milhares 4 5 5" xfId="1216" xr:uid="{00000000-0005-0000-0000-0000C4040000}"/>
    <cellStyle name="Separador de milhares 4 6" xfId="1217" xr:uid="{00000000-0005-0000-0000-0000C5040000}"/>
    <cellStyle name="Separador de milhares 4 6 2" xfId="1218" xr:uid="{00000000-0005-0000-0000-0000C6040000}"/>
    <cellStyle name="Separador de milhares 4 6 3" xfId="1219" xr:uid="{00000000-0005-0000-0000-0000C7040000}"/>
    <cellStyle name="Separador de milhares 4 6 4" xfId="1220" xr:uid="{00000000-0005-0000-0000-0000C8040000}"/>
    <cellStyle name="Separador de milhares 4 6 5" xfId="1221" xr:uid="{00000000-0005-0000-0000-0000C9040000}"/>
    <cellStyle name="Separador de milhares 4 7" xfId="1222" xr:uid="{00000000-0005-0000-0000-0000CA040000}"/>
    <cellStyle name="Separador de milhares 4 7 2" xfId="1223" xr:uid="{00000000-0005-0000-0000-0000CB040000}"/>
    <cellStyle name="Separador de milhares 4 7 3" xfId="1224" xr:uid="{00000000-0005-0000-0000-0000CC040000}"/>
    <cellStyle name="Separador de milhares 4 7 4" xfId="1225" xr:uid="{00000000-0005-0000-0000-0000CD040000}"/>
    <cellStyle name="Separador de milhares 4 7 5" xfId="1226" xr:uid="{00000000-0005-0000-0000-0000CE040000}"/>
    <cellStyle name="Separador de milhares 4 8" xfId="1227" xr:uid="{00000000-0005-0000-0000-0000CF040000}"/>
    <cellStyle name="Separador de milhares 4 8 2" xfId="1228" xr:uid="{00000000-0005-0000-0000-0000D0040000}"/>
    <cellStyle name="Separador de milhares 4 8 3" xfId="1229" xr:uid="{00000000-0005-0000-0000-0000D1040000}"/>
    <cellStyle name="Separador de milhares 4 8 4" xfId="1230" xr:uid="{00000000-0005-0000-0000-0000D2040000}"/>
    <cellStyle name="Separador de milhares 4 8 5" xfId="1231" xr:uid="{00000000-0005-0000-0000-0000D3040000}"/>
    <cellStyle name="Separador de milhares 4 9" xfId="1232" xr:uid="{00000000-0005-0000-0000-0000D4040000}"/>
    <cellStyle name="Separador de milhares 4 9 2" xfId="1233" xr:uid="{00000000-0005-0000-0000-0000D5040000}"/>
    <cellStyle name="Separador de milhares 4 9 3" xfId="1234" xr:uid="{00000000-0005-0000-0000-0000D6040000}"/>
    <cellStyle name="Separador de milhares 4 9 4" xfId="1235" xr:uid="{00000000-0005-0000-0000-0000D7040000}"/>
    <cellStyle name="Separador de milhares 4 9 5" xfId="1236" xr:uid="{00000000-0005-0000-0000-0000D8040000}"/>
    <cellStyle name="Separador de milhares 44" xfId="1237" xr:uid="{00000000-0005-0000-0000-0000D9040000}"/>
    <cellStyle name="Separador de milhares 45" xfId="1238" xr:uid="{00000000-0005-0000-0000-0000DA040000}"/>
    <cellStyle name="Separador de milhares 5" xfId="1239" xr:uid="{00000000-0005-0000-0000-0000DB040000}"/>
    <cellStyle name="Separador de milhares 5 10" xfId="1240" xr:uid="{00000000-0005-0000-0000-0000DC040000}"/>
    <cellStyle name="Separador de milhares 5 10 2" xfId="1241" xr:uid="{00000000-0005-0000-0000-0000DD040000}"/>
    <cellStyle name="Separador de milhares 5 11" xfId="1242" xr:uid="{00000000-0005-0000-0000-0000DE040000}"/>
    <cellStyle name="Separador de milhares 5 11 2" xfId="1243" xr:uid="{00000000-0005-0000-0000-0000DF040000}"/>
    <cellStyle name="Separador de milhares 5 12" xfId="1244" xr:uid="{00000000-0005-0000-0000-0000E0040000}"/>
    <cellStyle name="Separador de milhares 5 12 2" xfId="1245" xr:uid="{00000000-0005-0000-0000-0000E1040000}"/>
    <cellStyle name="Separador de milhares 5 13" xfId="1246" xr:uid="{00000000-0005-0000-0000-0000E2040000}"/>
    <cellStyle name="Separador de milhares 5 13 2" xfId="1247" xr:uid="{00000000-0005-0000-0000-0000E3040000}"/>
    <cellStyle name="Separador de milhares 5 14" xfId="1248" xr:uid="{00000000-0005-0000-0000-0000E4040000}"/>
    <cellStyle name="Separador de milhares 5 14 2" xfId="1249" xr:uid="{00000000-0005-0000-0000-0000E5040000}"/>
    <cellStyle name="Separador de milhares 5 15" xfId="1250" xr:uid="{00000000-0005-0000-0000-0000E6040000}"/>
    <cellStyle name="Separador de milhares 5 15 2" xfId="1251" xr:uid="{00000000-0005-0000-0000-0000E7040000}"/>
    <cellStyle name="Separador de milhares 5 16" xfId="1252" xr:uid="{00000000-0005-0000-0000-0000E8040000}"/>
    <cellStyle name="Separador de milhares 5 16 2" xfId="1253" xr:uid="{00000000-0005-0000-0000-0000E9040000}"/>
    <cellStyle name="Separador de milhares 5 17" xfId="1254" xr:uid="{00000000-0005-0000-0000-0000EA040000}"/>
    <cellStyle name="Separador de milhares 5 18" xfId="1255" xr:uid="{00000000-0005-0000-0000-0000EB040000}"/>
    <cellStyle name="Separador de milhares 5 2" xfId="1256" xr:uid="{00000000-0005-0000-0000-0000EC040000}"/>
    <cellStyle name="Separador de milhares 5 3" xfId="1257" xr:uid="{00000000-0005-0000-0000-0000ED040000}"/>
    <cellStyle name="Separador de milhares 5 3 2" xfId="1258" xr:uid="{00000000-0005-0000-0000-0000EE040000}"/>
    <cellStyle name="Separador de milhares 5 4" xfId="1259" xr:uid="{00000000-0005-0000-0000-0000EF040000}"/>
    <cellStyle name="Separador de milhares 5 4 2" xfId="1260" xr:uid="{00000000-0005-0000-0000-0000F0040000}"/>
    <cellStyle name="Separador de milhares 5 5" xfId="1261" xr:uid="{00000000-0005-0000-0000-0000F1040000}"/>
    <cellStyle name="Separador de milhares 5 5 2" xfId="1262" xr:uid="{00000000-0005-0000-0000-0000F2040000}"/>
    <cellStyle name="Separador de milhares 5 6" xfId="1263" xr:uid="{00000000-0005-0000-0000-0000F3040000}"/>
    <cellStyle name="Separador de milhares 5 6 2" xfId="1264" xr:uid="{00000000-0005-0000-0000-0000F4040000}"/>
    <cellStyle name="Separador de milhares 5 7" xfId="1265" xr:uid="{00000000-0005-0000-0000-0000F5040000}"/>
    <cellStyle name="Separador de milhares 5 7 2" xfId="1266" xr:uid="{00000000-0005-0000-0000-0000F6040000}"/>
    <cellStyle name="Separador de milhares 5 8" xfId="1267" xr:uid="{00000000-0005-0000-0000-0000F7040000}"/>
    <cellStyle name="Separador de milhares 5 8 2" xfId="1268" xr:uid="{00000000-0005-0000-0000-0000F8040000}"/>
    <cellStyle name="Separador de milhares 5 9" xfId="1269" xr:uid="{00000000-0005-0000-0000-0000F9040000}"/>
    <cellStyle name="Separador de milhares 5 9 2" xfId="1270" xr:uid="{00000000-0005-0000-0000-0000FA040000}"/>
    <cellStyle name="Separador de milhares 55" xfId="1271" xr:uid="{00000000-0005-0000-0000-0000FB040000}"/>
    <cellStyle name="Separador de milhares 6" xfId="1272" xr:uid="{00000000-0005-0000-0000-0000FC040000}"/>
    <cellStyle name="Separador de milhares 6 10" xfId="1273" xr:uid="{00000000-0005-0000-0000-0000FD040000}"/>
    <cellStyle name="Separador de milhares 6 11" xfId="1274" xr:uid="{00000000-0005-0000-0000-0000FE040000}"/>
    <cellStyle name="Separador de milhares 6 12" xfId="1275" xr:uid="{00000000-0005-0000-0000-0000FF040000}"/>
    <cellStyle name="Separador de milhares 6 13" xfId="1276" xr:uid="{00000000-0005-0000-0000-000000050000}"/>
    <cellStyle name="Separador de milhares 6 14" xfId="1277" xr:uid="{00000000-0005-0000-0000-000001050000}"/>
    <cellStyle name="Separador de milhares 6 15" xfId="1278" xr:uid="{00000000-0005-0000-0000-000002050000}"/>
    <cellStyle name="Separador de milhares 6 16" xfId="1279" xr:uid="{00000000-0005-0000-0000-000003050000}"/>
    <cellStyle name="Separador de milhares 6 17" xfId="1280" xr:uid="{00000000-0005-0000-0000-000004050000}"/>
    <cellStyle name="Separador de milhares 6 18" xfId="1281" xr:uid="{00000000-0005-0000-0000-000005050000}"/>
    <cellStyle name="Separador de milhares 6 19" xfId="1282" xr:uid="{00000000-0005-0000-0000-000006050000}"/>
    <cellStyle name="Separador de milhares 6 2" xfId="1283" xr:uid="{00000000-0005-0000-0000-000007050000}"/>
    <cellStyle name="Separador de milhares 6 20" xfId="1284" xr:uid="{00000000-0005-0000-0000-000008050000}"/>
    <cellStyle name="Separador de milhares 6 21" xfId="1285" xr:uid="{00000000-0005-0000-0000-000009050000}"/>
    <cellStyle name="Separador de milhares 6 22" xfId="1286" xr:uid="{00000000-0005-0000-0000-00000A050000}"/>
    <cellStyle name="Separador de milhares 6 23" xfId="1287" xr:uid="{00000000-0005-0000-0000-00000B050000}"/>
    <cellStyle name="Separador de milhares 6 3" xfId="1288" xr:uid="{00000000-0005-0000-0000-00000C050000}"/>
    <cellStyle name="Separador de milhares 6 4" xfId="1289" xr:uid="{00000000-0005-0000-0000-00000D050000}"/>
    <cellStyle name="Separador de milhares 6 5" xfId="1290" xr:uid="{00000000-0005-0000-0000-00000E050000}"/>
    <cellStyle name="Separador de milhares 6 6" xfId="1291" xr:uid="{00000000-0005-0000-0000-00000F050000}"/>
    <cellStyle name="Separador de milhares 6 7" xfId="1292" xr:uid="{00000000-0005-0000-0000-000010050000}"/>
    <cellStyle name="Separador de milhares 6 8" xfId="1293" xr:uid="{00000000-0005-0000-0000-000011050000}"/>
    <cellStyle name="Separador de milhares 6 9" xfId="1294" xr:uid="{00000000-0005-0000-0000-000012050000}"/>
    <cellStyle name="Separador de milhares 7" xfId="1295" xr:uid="{00000000-0005-0000-0000-000013050000}"/>
    <cellStyle name="Separador de milhares 71" xfId="1296" xr:uid="{00000000-0005-0000-0000-000014050000}"/>
    <cellStyle name="Separador de milhares 8" xfId="1297" xr:uid="{00000000-0005-0000-0000-000015050000}"/>
    <cellStyle name="Separador de milhares 8 10" xfId="1298" xr:uid="{00000000-0005-0000-0000-000016050000}"/>
    <cellStyle name="Separador de milhares 8 10 2" xfId="1299" xr:uid="{00000000-0005-0000-0000-000017050000}"/>
    <cellStyle name="Separador de milhares 8 11" xfId="1300" xr:uid="{00000000-0005-0000-0000-000018050000}"/>
    <cellStyle name="Separador de milhares 8 11 2" xfId="1301" xr:uid="{00000000-0005-0000-0000-000019050000}"/>
    <cellStyle name="Separador de milhares 8 12" xfId="1302" xr:uid="{00000000-0005-0000-0000-00001A050000}"/>
    <cellStyle name="Separador de milhares 8 12 2" xfId="1303" xr:uid="{00000000-0005-0000-0000-00001B050000}"/>
    <cellStyle name="Separador de milhares 8 13" xfId="1304" xr:uid="{00000000-0005-0000-0000-00001C050000}"/>
    <cellStyle name="Separador de milhares 8 13 2" xfId="1305" xr:uid="{00000000-0005-0000-0000-00001D050000}"/>
    <cellStyle name="Separador de milhares 8 14" xfId="1306" xr:uid="{00000000-0005-0000-0000-00001E050000}"/>
    <cellStyle name="Separador de milhares 8 14 2" xfId="1307" xr:uid="{00000000-0005-0000-0000-00001F050000}"/>
    <cellStyle name="Separador de milhares 8 15" xfId="1308" xr:uid="{00000000-0005-0000-0000-000020050000}"/>
    <cellStyle name="Separador de milhares 8 15 2" xfId="1309" xr:uid="{00000000-0005-0000-0000-000021050000}"/>
    <cellStyle name="Separador de milhares 8 16" xfId="1310" xr:uid="{00000000-0005-0000-0000-000022050000}"/>
    <cellStyle name="Separador de milhares 8 16 2" xfId="1311" xr:uid="{00000000-0005-0000-0000-000023050000}"/>
    <cellStyle name="Separador de milhares 8 17" xfId="1312" xr:uid="{00000000-0005-0000-0000-000024050000}"/>
    <cellStyle name="Separador de milhares 8 18" xfId="1313" xr:uid="{00000000-0005-0000-0000-000025050000}"/>
    <cellStyle name="Separador de milhares 8 19" xfId="1314" xr:uid="{00000000-0005-0000-0000-000026050000}"/>
    <cellStyle name="Separador de milhares 8 2" xfId="1315" xr:uid="{00000000-0005-0000-0000-000027050000}"/>
    <cellStyle name="Separador de milhares 8 2 10" xfId="1316" xr:uid="{00000000-0005-0000-0000-000028050000}"/>
    <cellStyle name="Separador de milhares 8 2 11" xfId="1317" xr:uid="{00000000-0005-0000-0000-000029050000}"/>
    <cellStyle name="Separador de milhares 8 2 12" xfId="1318" xr:uid="{00000000-0005-0000-0000-00002A050000}"/>
    <cellStyle name="Separador de milhares 8 2 13" xfId="1319" xr:uid="{00000000-0005-0000-0000-00002B050000}"/>
    <cellStyle name="Separador de milhares 8 2 14" xfId="1320" xr:uid="{00000000-0005-0000-0000-00002C050000}"/>
    <cellStyle name="Separador de milhares 8 2 15" xfId="1321" xr:uid="{00000000-0005-0000-0000-00002D050000}"/>
    <cellStyle name="Separador de milhares 8 2 16" xfId="1322" xr:uid="{00000000-0005-0000-0000-00002E050000}"/>
    <cellStyle name="Separador de milhares 8 2 17" xfId="1323" xr:uid="{00000000-0005-0000-0000-00002F050000}"/>
    <cellStyle name="Separador de milhares 8 2 18" xfId="1324" xr:uid="{00000000-0005-0000-0000-000030050000}"/>
    <cellStyle name="Separador de milhares 8 2 2" xfId="1325" xr:uid="{00000000-0005-0000-0000-000031050000}"/>
    <cellStyle name="Separador de milhares 8 2 2 2" xfId="1326" xr:uid="{00000000-0005-0000-0000-000032050000}"/>
    <cellStyle name="Separador de milhares 8 2 3" xfId="1327" xr:uid="{00000000-0005-0000-0000-000033050000}"/>
    <cellStyle name="Separador de milhares 8 2 4" xfId="1328" xr:uid="{00000000-0005-0000-0000-000034050000}"/>
    <cellStyle name="Separador de milhares 8 2 5" xfId="1329" xr:uid="{00000000-0005-0000-0000-000035050000}"/>
    <cellStyle name="Separador de milhares 8 2 6" xfId="1330" xr:uid="{00000000-0005-0000-0000-000036050000}"/>
    <cellStyle name="Separador de milhares 8 2 7" xfId="1331" xr:uid="{00000000-0005-0000-0000-000037050000}"/>
    <cellStyle name="Separador de milhares 8 2 8" xfId="1332" xr:uid="{00000000-0005-0000-0000-000038050000}"/>
    <cellStyle name="Separador de milhares 8 2 9" xfId="1333" xr:uid="{00000000-0005-0000-0000-000039050000}"/>
    <cellStyle name="Separador de milhares 8 20" xfId="1334" xr:uid="{00000000-0005-0000-0000-00003A050000}"/>
    <cellStyle name="Separador de milhares 8 21" xfId="1335" xr:uid="{00000000-0005-0000-0000-00003B050000}"/>
    <cellStyle name="Separador de milhares 8 3" xfId="1336" xr:uid="{00000000-0005-0000-0000-00003C050000}"/>
    <cellStyle name="Separador de milhares 8 4" xfId="1337" xr:uid="{00000000-0005-0000-0000-00003D050000}"/>
    <cellStyle name="Separador de milhares 8 5" xfId="1338" xr:uid="{00000000-0005-0000-0000-00003E050000}"/>
    <cellStyle name="Separador de milhares 8 6" xfId="1339" xr:uid="{00000000-0005-0000-0000-00003F050000}"/>
    <cellStyle name="Separador de milhares 8 6 2" xfId="1340" xr:uid="{00000000-0005-0000-0000-000040050000}"/>
    <cellStyle name="Separador de milhares 8 7" xfId="1341" xr:uid="{00000000-0005-0000-0000-000041050000}"/>
    <cellStyle name="Separador de milhares 8 7 2" xfId="1342" xr:uid="{00000000-0005-0000-0000-000042050000}"/>
    <cellStyle name="Separador de milhares 8 8" xfId="1343" xr:uid="{00000000-0005-0000-0000-000043050000}"/>
    <cellStyle name="Separador de milhares 8 8 2" xfId="1344" xr:uid="{00000000-0005-0000-0000-000044050000}"/>
    <cellStyle name="Separador de milhares 8 9" xfId="1345" xr:uid="{00000000-0005-0000-0000-000045050000}"/>
    <cellStyle name="Separador de milhares 8 9 2" xfId="1346" xr:uid="{00000000-0005-0000-0000-000046050000}"/>
    <cellStyle name="Separador de milhares 9" xfId="1347" xr:uid="{00000000-0005-0000-0000-000047050000}"/>
    <cellStyle name="Separador de milhares 9 2" xfId="1348" xr:uid="{00000000-0005-0000-0000-000048050000}"/>
    <cellStyle name="Status 18" xfId="1350" xr:uid="{00000000-0005-0000-0000-00004A050000}"/>
    <cellStyle name="Text 19" xfId="1351" xr:uid="{00000000-0005-0000-0000-00004B050000}"/>
    <cellStyle name="Texto de Aviso 2" xfId="1352" xr:uid="{00000000-0005-0000-0000-00004C050000}"/>
    <cellStyle name="Texto de Aviso 3" xfId="1353" xr:uid="{00000000-0005-0000-0000-00004D050000}"/>
    <cellStyle name="Texto Explicativo 2" xfId="1354" xr:uid="{00000000-0005-0000-0000-00004E050000}"/>
    <cellStyle name="Texto Explicativo 3" xfId="1355" xr:uid="{00000000-0005-0000-0000-00004F050000}"/>
    <cellStyle name="Title" xfId="1356" xr:uid="{00000000-0005-0000-0000-000050050000}"/>
    <cellStyle name="Título 1" xfId="158" xr:uid="{00000000-0005-0000-0000-0000A2000000}"/>
    <cellStyle name="Título 1 2" xfId="1361" xr:uid="{00000000-0005-0000-0000-000055050000}"/>
    <cellStyle name="Título 1 3" xfId="1362" xr:uid="{00000000-0005-0000-0000-000056050000}"/>
    <cellStyle name="Título 2 2" xfId="1363" xr:uid="{00000000-0005-0000-0000-000057050000}"/>
    <cellStyle name="Título 2 3" xfId="1364" xr:uid="{00000000-0005-0000-0000-000058050000}"/>
    <cellStyle name="Título 3 2" xfId="1365" xr:uid="{00000000-0005-0000-0000-000059050000}"/>
    <cellStyle name="Título 3 3" xfId="1366" xr:uid="{00000000-0005-0000-0000-00005A050000}"/>
    <cellStyle name="Título 4 2" xfId="1367" xr:uid="{00000000-0005-0000-0000-00005B050000}"/>
    <cellStyle name="Título 4 3" xfId="1368" xr:uid="{00000000-0005-0000-0000-00005C050000}"/>
    <cellStyle name="Título 5" xfId="1369" xr:uid="{00000000-0005-0000-0000-00005D050000}"/>
    <cellStyle name="Título 6" xfId="1370" xr:uid="{00000000-0005-0000-0000-00005E050000}"/>
    <cellStyle name="TITULO1" xfId="1357" xr:uid="{00000000-0005-0000-0000-000051050000}"/>
    <cellStyle name="TITULO2" xfId="1358" xr:uid="{00000000-0005-0000-0000-000052050000}"/>
    <cellStyle name="Total 2" xfId="1359" xr:uid="{00000000-0005-0000-0000-000053050000}"/>
    <cellStyle name="Total 3" xfId="1360" xr:uid="{00000000-0005-0000-0000-000054050000}"/>
    <cellStyle name="Vírgula" xfId="1" builtinId="3"/>
    <cellStyle name="Vírgula 2" xfId="1371" xr:uid="{00000000-0005-0000-0000-00005F050000}"/>
    <cellStyle name="Vírgula0" xfId="1372" xr:uid="{00000000-0005-0000-0000-000060050000}"/>
    <cellStyle name="Warning 20" xfId="1373" xr:uid="{00000000-0005-0000-0000-000061050000}"/>
    <cellStyle name="Warning Text" xfId="1374" xr:uid="{00000000-0005-0000-0000-00006205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CCCC"/>
      <rgbColor rgb="FFFF00FF"/>
      <rgbColor rgb="FF00FFFF"/>
      <rgbColor rgb="FFCC0000"/>
      <rgbColor rgb="FF008000"/>
      <rgbColor rgb="FF000080"/>
      <rgbColor rgb="FF9966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DDDD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C2D69A"/>
      <rgbColor rgb="FFFFCC00"/>
      <rgbColor rgb="FFFF9900"/>
      <rgbColor rgb="FFFF6600"/>
      <rgbColor rgb="FFA6A6A6"/>
      <rgbColor rgb="FF969696"/>
      <rgbColor rgb="FF003366"/>
      <rgbColor rgb="FF339966"/>
      <rgbColor rgb="FF0066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86"/>
  <sheetViews>
    <sheetView showGridLines="0" tabSelected="1" zoomScale="85" zoomScaleNormal="85" workbookViewId="0">
      <selection activeCell="G78" sqref="G78"/>
    </sheetView>
  </sheetViews>
  <sheetFormatPr defaultColWidth="8.6640625" defaultRowHeight="14.4"/>
  <cols>
    <col min="1" max="1" width="12" customWidth="1"/>
    <col min="2" max="2" width="103.5546875" customWidth="1"/>
    <col min="3" max="3" width="8" customWidth="1"/>
    <col min="4" max="4" width="38.88671875" customWidth="1"/>
    <col min="5" max="5" width="23" style="4" customWidth="1"/>
    <col min="6" max="6" width="20.109375" style="5" customWidth="1"/>
    <col min="7" max="7" width="25.33203125" style="6" customWidth="1"/>
    <col min="8" max="8" width="21.44140625" style="5" customWidth="1"/>
    <col min="9" max="9" width="24.44140625" style="6" customWidth="1"/>
    <col min="10" max="10" width="23.88671875" customWidth="1"/>
    <col min="11" max="11" width="18.5546875" customWidth="1"/>
    <col min="12" max="1020" width="9.6640625" customWidth="1"/>
    <col min="1021" max="1021" width="9.109375" customWidth="1"/>
  </cols>
  <sheetData>
    <row r="1" spans="1:10" ht="17.399999999999999">
      <c r="A1" s="127" t="s">
        <v>64</v>
      </c>
      <c r="B1" s="127"/>
      <c r="C1" s="127"/>
      <c r="D1" s="127"/>
      <c r="E1" s="127"/>
      <c r="F1" s="127"/>
      <c r="G1" s="127"/>
      <c r="H1" s="127"/>
      <c r="I1" s="127"/>
    </row>
    <row r="2" spans="1:10" ht="21">
      <c r="A2" s="128" t="s">
        <v>0</v>
      </c>
      <c r="B2" s="128"/>
      <c r="C2" s="128"/>
      <c r="D2" s="128"/>
      <c r="E2" s="128"/>
      <c r="F2" s="128"/>
      <c r="G2" s="128"/>
      <c r="H2" s="128"/>
      <c r="I2" s="128"/>
    </row>
    <row r="3" spans="1:10" ht="13.2" customHeight="1">
      <c r="A3" s="7"/>
      <c r="B3" s="7"/>
      <c r="C3" s="7"/>
      <c r="D3" s="7"/>
      <c r="E3" s="8"/>
      <c r="F3" s="7"/>
      <c r="G3" s="84"/>
      <c r="H3" s="7"/>
      <c r="I3" s="8"/>
    </row>
    <row r="4" spans="1:10" s="9" customFormat="1" ht="24.75" customHeight="1">
      <c r="A4" s="129" t="s">
        <v>1</v>
      </c>
      <c r="B4" s="129"/>
      <c r="C4" s="129"/>
      <c r="D4" s="129"/>
      <c r="E4" s="129"/>
      <c r="F4" s="129"/>
      <c r="G4" s="129"/>
      <c r="H4" s="129"/>
      <c r="I4" s="129"/>
    </row>
    <row r="5" spans="1:10" s="11" customFormat="1" ht="16.5" customHeight="1">
      <c r="A5" s="130" t="s">
        <v>2</v>
      </c>
      <c r="B5" s="130"/>
      <c r="C5" s="131" t="s">
        <v>3</v>
      </c>
      <c r="D5" s="131"/>
      <c r="E5" s="131" t="s">
        <v>4</v>
      </c>
      <c r="F5" s="131"/>
      <c r="G5" s="131" t="s">
        <v>5</v>
      </c>
      <c r="H5" s="131"/>
      <c r="I5" s="10" t="s">
        <v>6</v>
      </c>
    </row>
    <row r="6" spans="1:10" s="11" customFormat="1" ht="16.8">
      <c r="A6" s="130"/>
      <c r="B6" s="130"/>
      <c r="C6" s="131"/>
      <c r="D6" s="131"/>
      <c r="E6" s="10" t="s">
        <v>7</v>
      </c>
      <c r="F6" s="3" t="s">
        <v>8</v>
      </c>
      <c r="G6" s="10" t="s">
        <v>7</v>
      </c>
      <c r="H6" s="3" t="s">
        <v>8</v>
      </c>
      <c r="I6" s="10" t="s">
        <v>7</v>
      </c>
    </row>
    <row r="7" spans="1:10" s="16" customFormat="1" ht="15">
      <c r="A7" s="107" t="s">
        <v>9</v>
      </c>
      <c r="B7" s="12" t="s">
        <v>10</v>
      </c>
      <c r="C7" s="13" t="s">
        <v>11</v>
      </c>
      <c r="D7" s="14" t="s">
        <v>12</v>
      </c>
      <c r="E7" s="85">
        <v>133000000</v>
      </c>
      <c r="F7" s="80">
        <v>0</v>
      </c>
      <c r="G7" s="85">
        <v>557170741</v>
      </c>
      <c r="H7" s="81">
        <v>0</v>
      </c>
      <c r="I7" s="15">
        <f>E7+G7</f>
        <v>690170741</v>
      </c>
    </row>
    <row r="8" spans="1:10" s="22" customFormat="1" ht="27.6">
      <c r="A8" s="109" t="s">
        <v>13</v>
      </c>
      <c r="B8" s="17" t="s">
        <v>14</v>
      </c>
      <c r="C8" s="18" t="s">
        <v>11</v>
      </c>
      <c r="D8" s="19" t="s">
        <v>12</v>
      </c>
      <c r="E8" s="110">
        <v>17667975</v>
      </c>
      <c r="F8" s="111">
        <v>0</v>
      </c>
      <c r="G8" s="110">
        <v>87488700</v>
      </c>
      <c r="H8" s="111">
        <v>0</v>
      </c>
      <c r="I8" s="21">
        <f>E8+G8</f>
        <v>105156675</v>
      </c>
    </row>
    <row r="9" spans="1:10" s="16" customFormat="1" ht="15">
      <c r="A9" s="108" t="s">
        <v>15</v>
      </c>
      <c r="B9" s="23" t="s">
        <v>16</v>
      </c>
      <c r="C9" s="13" t="s">
        <v>11</v>
      </c>
      <c r="D9" s="14" t="s">
        <v>12</v>
      </c>
      <c r="E9" s="85">
        <v>3000000</v>
      </c>
      <c r="F9" s="80">
        <v>0</v>
      </c>
      <c r="G9" s="85">
        <v>162000000</v>
      </c>
      <c r="H9" s="81">
        <v>0</v>
      </c>
      <c r="I9" s="15">
        <f>E9+G9</f>
        <v>165000000</v>
      </c>
      <c r="J9" s="132"/>
    </row>
    <row r="10" spans="1:10" s="22" customFormat="1" ht="15">
      <c r="A10" s="109" t="s">
        <v>17</v>
      </c>
      <c r="B10" s="17" t="s">
        <v>18</v>
      </c>
      <c r="C10" s="18">
        <v>1</v>
      </c>
      <c r="D10" s="19" t="s">
        <v>12</v>
      </c>
      <c r="E10" s="110">
        <v>520000</v>
      </c>
      <c r="F10" s="111">
        <v>0</v>
      </c>
      <c r="G10" s="110">
        <v>3163000</v>
      </c>
      <c r="H10" s="111">
        <v>0</v>
      </c>
      <c r="I10" s="112">
        <f>E10+G10</f>
        <v>3683000</v>
      </c>
      <c r="J10" s="132"/>
    </row>
    <row r="11" spans="1:10" s="16" customFormat="1" ht="19.5" customHeight="1">
      <c r="A11" s="130" t="s">
        <v>19</v>
      </c>
      <c r="B11" s="130"/>
      <c r="C11" s="130"/>
      <c r="D11" s="130"/>
      <c r="E11" s="24">
        <f>SUM(E7:E10)</f>
        <v>154187975</v>
      </c>
      <c r="F11" s="25"/>
      <c r="G11" s="24">
        <f>SUM(G7:G10)</f>
        <v>809822441</v>
      </c>
      <c r="H11" s="25"/>
      <c r="I11" s="24">
        <f>SUM(I7:I10)</f>
        <v>964010416</v>
      </c>
      <c r="J11" s="26"/>
    </row>
    <row r="12" spans="1:10" s="16" customFormat="1" ht="15" customHeight="1">
      <c r="A12" s="27"/>
      <c r="B12" s="28"/>
      <c r="C12" s="29"/>
      <c r="D12" s="30"/>
      <c r="E12" s="31"/>
      <c r="F12" s="32"/>
      <c r="G12" s="33"/>
      <c r="H12" s="32"/>
      <c r="I12" s="34"/>
      <c r="J12" s="26"/>
    </row>
    <row r="13" spans="1:10" s="9" customFormat="1" ht="25.5" customHeight="1">
      <c r="A13" s="129" t="s">
        <v>20</v>
      </c>
      <c r="B13" s="129"/>
      <c r="C13" s="129"/>
      <c r="D13" s="129"/>
      <c r="E13" s="129"/>
      <c r="F13" s="129"/>
      <c r="G13" s="129"/>
      <c r="H13" s="129"/>
      <c r="I13" s="129"/>
    </row>
    <row r="14" spans="1:10" s="11" customFormat="1" ht="16.5" customHeight="1">
      <c r="A14" s="130" t="s">
        <v>2</v>
      </c>
      <c r="B14" s="130"/>
      <c r="C14" s="131" t="s">
        <v>3</v>
      </c>
      <c r="D14" s="131"/>
      <c r="E14" s="131" t="s">
        <v>4</v>
      </c>
      <c r="F14" s="131"/>
      <c r="G14" s="131" t="s">
        <v>5</v>
      </c>
      <c r="H14" s="131"/>
      <c r="I14" s="35" t="s">
        <v>6</v>
      </c>
    </row>
    <row r="15" spans="1:10" s="11" customFormat="1" ht="16.8">
      <c r="A15" s="130"/>
      <c r="B15" s="130"/>
      <c r="C15" s="131"/>
      <c r="D15" s="131"/>
      <c r="E15" s="10" t="s">
        <v>7</v>
      </c>
      <c r="F15" s="3" t="s">
        <v>8</v>
      </c>
      <c r="G15" s="10" t="s">
        <v>7</v>
      </c>
      <c r="H15" s="3" t="s">
        <v>8</v>
      </c>
      <c r="I15" s="10" t="s">
        <v>7</v>
      </c>
    </row>
    <row r="16" spans="1:10" s="16" customFormat="1" ht="15">
      <c r="A16" s="133">
        <v>2004</v>
      </c>
      <c r="B16" s="36" t="s">
        <v>21</v>
      </c>
      <c r="C16" s="37" t="s">
        <v>22</v>
      </c>
      <c r="D16" s="38" t="s">
        <v>23</v>
      </c>
      <c r="E16" s="85">
        <f>4416665+478000+3872172+66492</f>
        <v>8833329</v>
      </c>
      <c r="F16" s="135">
        <v>798</v>
      </c>
      <c r="G16" s="85">
        <f>38993881</f>
        <v>38993881</v>
      </c>
      <c r="H16" s="137">
        <v>0</v>
      </c>
      <c r="I16" s="15">
        <f t="shared" ref="I16:I24" si="0">E16+G16</f>
        <v>47827210</v>
      </c>
    </row>
    <row r="17" spans="1:10" s="16" customFormat="1" ht="15">
      <c r="A17" s="133"/>
      <c r="B17" s="36" t="s">
        <v>69</v>
      </c>
      <c r="C17" s="37" t="s">
        <v>22</v>
      </c>
      <c r="D17" s="38" t="s">
        <v>23</v>
      </c>
      <c r="E17" s="85">
        <v>260724</v>
      </c>
      <c r="F17" s="136"/>
      <c r="G17" s="85">
        <f>5273543+1620000</f>
        <v>6893543</v>
      </c>
      <c r="H17" s="138"/>
      <c r="I17" s="15">
        <f t="shared" ref="I17" si="1">E17+G17</f>
        <v>7154267</v>
      </c>
    </row>
    <row r="18" spans="1:10" s="22" customFormat="1" ht="15">
      <c r="A18" s="133"/>
      <c r="B18" s="36" t="s">
        <v>24</v>
      </c>
      <c r="C18" s="37" t="s">
        <v>22</v>
      </c>
      <c r="D18" s="38" t="s">
        <v>23</v>
      </c>
      <c r="E18" s="85">
        <v>80000</v>
      </c>
      <c r="F18" s="2">
        <v>100</v>
      </c>
      <c r="G18" s="85">
        <v>200000</v>
      </c>
      <c r="H18" s="80">
        <v>0</v>
      </c>
      <c r="I18" s="15">
        <f t="shared" si="0"/>
        <v>280000</v>
      </c>
    </row>
    <row r="19" spans="1:10" s="22" customFormat="1" ht="27.6">
      <c r="A19" s="134" t="s">
        <v>25</v>
      </c>
      <c r="B19" s="39" t="s">
        <v>26</v>
      </c>
      <c r="C19" s="18" t="s">
        <v>22</v>
      </c>
      <c r="D19" s="19" t="s">
        <v>23</v>
      </c>
      <c r="E19" s="110">
        <v>800779</v>
      </c>
      <c r="F19" s="113">
        <v>52</v>
      </c>
      <c r="G19" s="114">
        <f>4330138</f>
        <v>4330138</v>
      </c>
      <c r="H19" s="20">
        <v>0</v>
      </c>
      <c r="I19" s="40">
        <f t="shared" si="0"/>
        <v>5130917</v>
      </c>
    </row>
    <row r="20" spans="1:10" s="22" customFormat="1" ht="15">
      <c r="A20" s="134"/>
      <c r="B20" s="39" t="s">
        <v>27</v>
      </c>
      <c r="C20" s="18" t="s">
        <v>22</v>
      </c>
      <c r="D20" s="19" t="s">
        <v>23</v>
      </c>
      <c r="E20" s="110">
        <v>60280</v>
      </c>
      <c r="F20" s="113">
        <v>4</v>
      </c>
      <c r="G20" s="114">
        <v>52745</v>
      </c>
      <c r="H20" s="20">
        <v>0</v>
      </c>
      <c r="I20" s="40">
        <f t="shared" si="0"/>
        <v>113025</v>
      </c>
    </row>
    <row r="21" spans="1:10" s="16" customFormat="1" ht="15">
      <c r="A21" s="134"/>
      <c r="B21" s="39" t="s">
        <v>28</v>
      </c>
      <c r="C21" s="18" t="s">
        <v>22</v>
      </c>
      <c r="D21" s="19" t="s">
        <v>23</v>
      </c>
      <c r="E21" s="110">
        <f>9033529+45600</f>
        <v>9079129</v>
      </c>
      <c r="F21" s="113">
        <v>405</v>
      </c>
      <c r="G21" s="114">
        <f>37303576+83592</f>
        <v>37387168</v>
      </c>
      <c r="H21" s="20">
        <v>0</v>
      </c>
      <c r="I21" s="40">
        <f t="shared" si="0"/>
        <v>46466297</v>
      </c>
    </row>
    <row r="22" spans="1:10" s="16" customFormat="1" ht="15">
      <c r="A22" s="134"/>
      <c r="B22" s="39" t="s">
        <v>29</v>
      </c>
      <c r="C22" s="18" t="s">
        <v>22</v>
      </c>
      <c r="D22" s="19" t="s">
        <v>23</v>
      </c>
      <c r="E22" s="110">
        <v>18000</v>
      </c>
      <c r="F22" s="111">
        <v>0</v>
      </c>
      <c r="G22" s="114">
        <v>105000</v>
      </c>
      <c r="H22" s="20">
        <v>0</v>
      </c>
      <c r="I22" s="40">
        <f t="shared" si="0"/>
        <v>123000</v>
      </c>
    </row>
    <row r="23" spans="1:10" s="16" customFormat="1" ht="15">
      <c r="A23" s="134"/>
      <c r="B23" s="39" t="s">
        <v>68</v>
      </c>
      <c r="C23" s="18" t="s">
        <v>22</v>
      </c>
      <c r="D23" s="19" t="s">
        <v>23</v>
      </c>
      <c r="E23" s="110">
        <v>20000</v>
      </c>
      <c r="F23" s="111">
        <v>0</v>
      </c>
      <c r="G23" s="114">
        <v>230000</v>
      </c>
      <c r="H23" s="20">
        <v>0</v>
      </c>
      <c r="I23" s="40">
        <f t="shared" ref="I23" si="2">E23+G23</f>
        <v>250000</v>
      </c>
    </row>
    <row r="24" spans="1:10" s="16" customFormat="1" ht="15">
      <c r="A24" s="134"/>
      <c r="B24" s="39" t="s">
        <v>30</v>
      </c>
      <c r="C24" s="18" t="s">
        <v>22</v>
      </c>
      <c r="D24" s="19" t="s">
        <v>23</v>
      </c>
      <c r="E24" s="41">
        <v>0</v>
      </c>
      <c r="F24" s="20">
        <v>0</v>
      </c>
      <c r="G24" s="41">
        <v>0</v>
      </c>
      <c r="H24" s="20">
        <v>0</v>
      </c>
      <c r="I24" s="41">
        <f t="shared" si="0"/>
        <v>0</v>
      </c>
    </row>
    <row r="25" spans="1:10" s="16" customFormat="1" ht="19.5" customHeight="1">
      <c r="A25" s="130" t="s">
        <v>31</v>
      </c>
      <c r="B25" s="130"/>
      <c r="C25" s="130"/>
      <c r="D25" s="130"/>
      <c r="E25" s="42">
        <f>SUM(E16:E24)</f>
        <v>19152241</v>
      </c>
      <c r="F25" s="43"/>
      <c r="G25" s="42">
        <f>SUM(G16:G24)</f>
        <v>88192475</v>
      </c>
      <c r="H25" s="43"/>
      <c r="I25" s="42">
        <f>SUM(I16:I24)</f>
        <v>107344716</v>
      </c>
      <c r="J25" s="73"/>
    </row>
    <row r="26" spans="1:10" s="16" customFormat="1" ht="15" customHeight="1">
      <c r="A26" s="44"/>
      <c r="B26" s="45"/>
      <c r="C26" s="46"/>
      <c r="D26" s="47"/>
      <c r="E26" s="31"/>
      <c r="F26" s="32"/>
      <c r="G26" s="33"/>
      <c r="H26" s="32"/>
      <c r="I26" s="48"/>
      <c r="J26" s="73"/>
    </row>
    <row r="27" spans="1:10" s="9" customFormat="1" ht="24.75" customHeight="1">
      <c r="A27" s="129" t="s">
        <v>32</v>
      </c>
      <c r="B27" s="129"/>
      <c r="C27" s="129"/>
      <c r="D27" s="129"/>
      <c r="E27" s="129"/>
      <c r="F27" s="129"/>
      <c r="G27" s="129"/>
      <c r="H27" s="129"/>
      <c r="I27" s="129"/>
      <c r="J27" s="87"/>
    </row>
    <row r="28" spans="1:10" s="11" customFormat="1" ht="16.5" customHeight="1">
      <c r="A28" s="130" t="s">
        <v>2</v>
      </c>
      <c r="B28" s="130"/>
      <c r="C28" s="131" t="s">
        <v>3</v>
      </c>
      <c r="D28" s="131"/>
      <c r="E28" s="131" t="s">
        <v>4</v>
      </c>
      <c r="F28" s="131"/>
      <c r="G28" s="131" t="s">
        <v>5</v>
      </c>
      <c r="H28" s="131"/>
      <c r="I28" s="35" t="s">
        <v>6</v>
      </c>
    </row>
    <row r="29" spans="1:10" s="11" customFormat="1" ht="16.8">
      <c r="A29" s="130"/>
      <c r="B29" s="130"/>
      <c r="C29" s="131"/>
      <c r="D29" s="131"/>
      <c r="E29" s="10" t="s">
        <v>7</v>
      </c>
      <c r="F29" s="3" t="s">
        <v>8</v>
      </c>
      <c r="G29" s="10" t="s">
        <v>7</v>
      </c>
      <c r="H29" s="3" t="s">
        <v>8</v>
      </c>
      <c r="I29" s="10" t="s">
        <v>7</v>
      </c>
    </row>
    <row r="30" spans="1:10" s="49" customFormat="1" ht="15" customHeight="1">
      <c r="A30" s="139">
        <v>4257</v>
      </c>
      <c r="B30" s="140" t="s">
        <v>33</v>
      </c>
      <c r="C30" s="117" t="s">
        <v>22</v>
      </c>
      <c r="D30" s="118" t="s">
        <v>23</v>
      </c>
      <c r="E30" s="119">
        <f>72405009-E31+10000</f>
        <v>70915009</v>
      </c>
      <c r="F30" s="141">
        <v>71957</v>
      </c>
      <c r="G30" s="98">
        <v>36553222</v>
      </c>
      <c r="H30" s="141">
        <v>499127</v>
      </c>
      <c r="I30" s="120">
        <f t="shared" ref="I30:I65" si="3">E30+G30</f>
        <v>107468231</v>
      </c>
    </row>
    <row r="31" spans="1:10" s="49" customFormat="1" ht="15">
      <c r="A31" s="139"/>
      <c r="B31" s="140"/>
      <c r="C31" s="117" t="s">
        <v>34</v>
      </c>
      <c r="D31" s="118" t="s">
        <v>35</v>
      </c>
      <c r="E31" s="85">
        <v>1500000</v>
      </c>
      <c r="F31" s="141"/>
      <c r="G31" s="98">
        <v>500000</v>
      </c>
      <c r="H31" s="141"/>
      <c r="I31" s="120">
        <f t="shared" si="3"/>
        <v>2000000</v>
      </c>
    </row>
    <row r="32" spans="1:10" s="49" customFormat="1" ht="15">
      <c r="A32" s="139"/>
      <c r="B32" s="121" t="s">
        <v>36</v>
      </c>
      <c r="C32" s="117" t="s">
        <v>22</v>
      </c>
      <c r="D32" s="118" t="s">
        <v>23</v>
      </c>
      <c r="E32" s="86">
        <v>1150000</v>
      </c>
      <c r="F32" s="81">
        <v>229</v>
      </c>
      <c r="G32" s="98">
        <v>230000</v>
      </c>
      <c r="H32" s="81">
        <v>759</v>
      </c>
      <c r="I32" s="120">
        <f t="shared" si="3"/>
        <v>1380000</v>
      </c>
      <c r="J32" s="88"/>
    </row>
    <row r="33" spans="1:10" s="49" customFormat="1" ht="15" hidden="1" customHeight="1">
      <c r="A33" s="139"/>
      <c r="B33" s="140" t="s">
        <v>37</v>
      </c>
      <c r="C33" s="117" t="s">
        <v>22</v>
      </c>
      <c r="D33" s="118" t="s">
        <v>23</v>
      </c>
      <c r="E33" s="90"/>
      <c r="F33" s="142"/>
      <c r="G33" s="90">
        <v>0</v>
      </c>
      <c r="H33" s="142">
        <v>0</v>
      </c>
      <c r="I33" s="90">
        <f t="shared" si="3"/>
        <v>0</v>
      </c>
    </row>
    <row r="34" spans="1:10" s="49" customFormat="1" ht="15" hidden="1">
      <c r="A34" s="139"/>
      <c r="B34" s="140"/>
      <c r="C34" s="117" t="s">
        <v>34</v>
      </c>
      <c r="D34" s="118" t="s">
        <v>35</v>
      </c>
      <c r="E34" s="90"/>
      <c r="F34" s="142"/>
      <c r="G34" s="90">
        <v>0</v>
      </c>
      <c r="H34" s="142"/>
      <c r="I34" s="90">
        <f t="shared" si="3"/>
        <v>0</v>
      </c>
    </row>
    <row r="35" spans="1:10" s="52" customFormat="1" ht="15">
      <c r="A35" s="139"/>
      <c r="B35" s="122" t="s">
        <v>38</v>
      </c>
      <c r="C35" s="117" t="s">
        <v>22</v>
      </c>
      <c r="D35" s="118" t="s">
        <v>23</v>
      </c>
      <c r="E35" s="85">
        <v>611000</v>
      </c>
      <c r="F35" s="123">
        <v>80</v>
      </c>
      <c r="G35" s="90">
        <v>0</v>
      </c>
      <c r="H35" s="81">
        <v>0</v>
      </c>
      <c r="I35" s="120">
        <f t="shared" si="3"/>
        <v>611000</v>
      </c>
      <c r="J35" s="88"/>
    </row>
    <row r="36" spans="1:10" s="52" customFormat="1" ht="15" customHeight="1">
      <c r="A36" s="139"/>
      <c r="B36" s="140" t="s">
        <v>39</v>
      </c>
      <c r="C36" s="117" t="s">
        <v>22</v>
      </c>
      <c r="D36" s="118" t="s">
        <v>23</v>
      </c>
      <c r="E36" s="86">
        <f>15677045-E37</f>
        <v>13677045</v>
      </c>
      <c r="F36" s="143">
        <v>7</v>
      </c>
      <c r="G36" s="90">
        <v>0</v>
      </c>
      <c r="H36" s="142">
        <v>0</v>
      </c>
      <c r="I36" s="120">
        <f t="shared" si="3"/>
        <v>13677045</v>
      </c>
      <c r="J36" s="89"/>
    </row>
    <row r="37" spans="1:10" s="52" customFormat="1" ht="15">
      <c r="A37" s="139"/>
      <c r="B37" s="140"/>
      <c r="C37" s="117" t="s">
        <v>34</v>
      </c>
      <c r="D37" s="118" t="s">
        <v>35</v>
      </c>
      <c r="E37" s="86">
        <v>2000000</v>
      </c>
      <c r="F37" s="144"/>
      <c r="G37" s="90">
        <v>0</v>
      </c>
      <c r="H37" s="142"/>
      <c r="I37" s="120">
        <f t="shared" si="3"/>
        <v>2000000</v>
      </c>
    </row>
    <row r="38" spans="1:10" s="52" customFormat="1" ht="15">
      <c r="A38" s="139"/>
      <c r="B38" s="121" t="s">
        <v>40</v>
      </c>
      <c r="C38" s="117" t="s">
        <v>22</v>
      </c>
      <c r="D38" s="118" t="s">
        <v>23</v>
      </c>
      <c r="E38" s="90">
        <v>0</v>
      </c>
      <c r="F38" s="81">
        <v>0</v>
      </c>
      <c r="G38" s="86">
        <v>17923685</v>
      </c>
      <c r="H38" s="99">
        <v>161504</v>
      </c>
      <c r="I38" s="120">
        <f t="shared" si="3"/>
        <v>17923685</v>
      </c>
    </row>
    <row r="39" spans="1:10" s="52" customFormat="1" ht="15">
      <c r="A39" s="139"/>
      <c r="B39" s="124" t="s">
        <v>41</v>
      </c>
      <c r="C39" s="117" t="s">
        <v>22</v>
      </c>
      <c r="D39" s="118" t="s">
        <v>23</v>
      </c>
      <c r="E39" s="90">
        <v>0</v>
      </c>
      <c r="F39" s="81">
        <v>0</v>
      </c>
      <c r="G39" s="90">
        <v>0</v>
      </c>
      <c r="H39" s="81">
        <v>0</v>
      </c>
      <c r="I39" s="90">
        <f t="shared" si="3"/>
        <v>0</v>
      </c>
    </row>
    <row r="40" spans="1:10" s="52" customFormat="1" ht="15">
      <c r="A40" s="139"/>
      <c r="B40" s="116" t="s">
        <v>42</v>
      </c>
      <c r="C40" s="117" t="s">
        <v>22</v>
      </c>
      <c r="D40" s="118" t="s">
        <v>23</v>
      </c>
      <c r="E40" s="90">
        <v>0</v>
      </c>
      <c r="F40" s="81">
        <v>0</v>
      </c>
      <c r="G40" s="86">
        <v>181047</v>
      </c>
      <c r="H40" s="81">
        <v>2</v>
      </c>
      <c r="I40" s="90">
        <f t="shared" si="3"/>
        <v>181047</v>
      </c>
    </row>
    <row r="41" spans="1:10" s="49" customFormat="1" ht="15" hidden="1" customHeight="1">
      <c r="A41" s="139"/>
      <c r="B41" s="140" t="s">
        <v>43</v>
      </c>
      <c r="C41" s="117" t="s">
        <v>22</v>
      </c>
      <c r="D41" s="118" t="s">
        <v>23</v>
      </c>
      <c r="E41" s="90">
        <v>0</v>
      </c>
      <c r="F41" s="81">
        <v>0</v>
      </c>
      <c r="G41" s="86"/>
      <c r="H41" s="81"/>
      <c r="I41" s="90">
        <f t="shared" si="3"/>
        <v>0</v>
      </c>
    </row>
    <row r="42" spans="1:10" s="49" customFormat="1" ht="15">
      <c r="A42" s="139"/>
      <c r="B42" s="140"/>
      <c r="C42" s="117" t="s">
        <v>34</v>
      </c>
      <c r="D42" s="118" t="s">
        <v>35</v>
      </c>
      <c r="E42" s="90">
        <v>0</v>
      </c>
      <c r="F42" s="81">
        <v>0</v>
      </c>
      <c r="G42" s="86">
        <v>5000</v>
      </c>
      <c r="H42" s="81">
        <v>7</v>
      </c>
      <c r="I42" s="120">
        <f t="shared" si="3"/>
        <v>5000</v>
      </c>
    </row>
    <row r="43" spans="1:10" s="49" customFormat="1" ht="15">
      <c r="A43" s="139"/>
      <c r="B43" s="124" t="s">
        <v>44</v>
      </c>
      <c r="C43" s="117" t="s">
        <v>22</v>
      </c>
      <c r="D43" s="118" t="s">
        <v>23</v>
      </c>
      <c r="E43" s="90">
        <v>0</v>
      </c>
      <c r="F43" s="81">
        <v>0</v>
      </c>
      <c r="G43" s="90">
        <v>0</v>
      </c>
      <c r="H43" s="81">
        <v>0</v>
      </c>
      <c r="I43" s="120">
        <f t="shared" si="3"/>
        <v>0</v>
      </c>
    </row>
    <row r="44" spans="1:10" s="49" customFormat="1" ht="15" hidden="1" customHeight="1">
      <c r="A44" s="139"/>
      <c r="B44" s="140" t="s">
        <v>45</v>
      </c>
      <c r="C44" s="117" t="s">
        <v>22</v>
      </c>
      <c r="D44" s="118" t="s">
        <v>23</v>
      </c>
      <c r="E44" s="90">
        <v>0</v>
      </c>
      <c r="F44" s="81">
        <v>0</v>
      </c>
      <c r="G44" s="90">
        <v>0</v>
      </c>
      <c r="H44" s="81">
        <v>0</v>
      </c>
      <c r="I44" s="90">
        <f t="shared" si="3"/>
        <v>0</v>
      </c>
    </row>
    <row r="45" spans="1:10" s="49" customFormat="1" ht="15" hidden="1">
      <c r="A45" s="139"/>
      <c r="B45" s="140"/>
      <c r="C45" s="117" t="s">
        <v>34</v>
      </c>
      <c r="D45" s="118" t="s">
        <v>35</v>
      </c>
      <c r="E45" s="90">
        <v>0</v>
      </c>
      <c r="F45" s="81">
        <v>0</v>
      </c>
      <c r="G45" s="90">
        <v>0</v>
      </c>
      <c r="H45" s="81">
        <v>0</v>
      </c>
      <c r="I45" s="90">
        <f t="shared" si="3"/>
        <v>0</v>
      </c>
    </row>
    <row r="46" spans="1:10" s="49" customFormat="1" ht="27.6">
      <c r="A46" s="139"/>
      <c r="B46" s="124" t="s">
        <v>46</v>
      </c>
      <c r="C46" s="117" t="s">
        <v>22</v>
      </c>
      <c r="D46" s="118" t="s">
        <v>23</v>
      </c>
      <c r="E46" s="100">
        <v>5000</v>
      </c>
      <c r="F46" s="81">
        <v>2</v>
      </c>
      <c r="G46" s="90">
        <v>0</v>
      </c>
      <c r="H46" s="81">
        <v>0</v>
      </c>
      <c r="I46" s="120">
        <f t="shared" si="3"/>
        <v>5000</v>
      </c>
    </row>
    <row r="47" spans="1:10" s="49" customFormat="1" ht="15">
      <c r="A47" s="145" t="s">
        <v>47</v>
      </c>
      <c r="B47" s="54" t="s">
        <v>48</v>
      </c>
      <c r="C47" s="55" t="s">
        <v>22</v>
      </c>
      <c r="D47" s="56" t="s">
        <v>23</v>
      </c>
      <c r="E47" s="110">
        <v>8000</v>
      </c>
      <c r="F47" s="113">
        <v>4400</v>
      </c>
      <c r="G47" s="41">
        <v>0</v>
      </c>
      <c r="H47" s="20">
        <v>0</v>
      </c>
      <c r="I47" s="40">
        <f t="shared" si="3"/>
        <v>8000</v>
      </c>
    </row>
    <row r="48" spans="1:10" s="49" customFormat="1" ht="15" customHeight="1">
      <c r="A48" s="145"/>
      <c r="B48" s="146" t="s">
        <v>49</v>
      </c>
      <c r="C48" s="55" t="s">
        <v>22</v>
      </c>
      <c r="D48" s="56" t="s">
        <v>23</v>
      </c>
      <c r="E48" s="110">
        <v>2000</v>
      </c>
      <c r="F48" s="111">
        <v>400</v>
      </c>
      <c r="G48" s="41">
        <v>0</v>
      </c>
      <c r="H48" s="20">
        <v>0</v>
      </c>
      <c r="I48" s="41">
        <f t="shared" si="3"/>
        <v>2000</v>
      </c>
    </row>
    <row r="49" spans="1:9" s="49" customFormat="1" ht="15" hidden="1">
      <c r="A49" s="145"/>
      <c r="B49" s="146"/>
      <c r="C49" s="55" t="s">
        <v>34</v>
      </c>
      <c r="D49" s="56" t="s">
        <v>35</v>
      </c>
      <c r="E49" s="41">
        <v>0</v>
      </c>
      <c r="F49" s="20"/>
      <c r="G49" s="41">
        <v>0</v>
      </c>
      <c r="H49" s="20">
        <v>0</v>
      </c>
      <c r="I49" s="41">
        <f t="shared" si="3"/>
        <v>0</v>
      </c>
    </row>
    <row r="50" spans="1:9" s="49" customFormat="1" ht="15">
      <c r="A50" s="125">
        <v>4224</v>
      </c>
      <c r="B50" s="51" t="s">
        <v>50</v>
      </c>
      <c r="C50" s="57" t="s">
        <v>22</v>
      </c>
      <c r="D50" s="58" t="s">
        <v>23</v>
      </c>
      <c r="E50" s="85">
        <v>5000</v>
      </c>
      <c r="F50" s="81">
        <v>10</v>
      </c>
      <c r="G50" s="59">
        <v>0</v>
      </c>
      <c r="H50" s="60">
        <v>0</v>
      </c>
      <c r="I50" s="61">
        <f t="shared" si="3"/>
        <v>5000</v>
      </c>
    </row>
    <row r="51" spans="1:9" s="49" customFormat="1" ht="15">
      <c r="A51" s="115" t="s">
        <v>51</v>
      </c>
      <c r="B51" s="62" t="s">
        <v>52</v>
      </c>
      <c r="C51" s="55" t="s">
        <v>22</v>
      </c>
      <c r="D51" s="63" t="s">
        <v>23</v>
      </c>
      <c r="E51" s="91">
        <v>730000</v>
      </c>
      <c r="F51" s="92">
        <v>23</v>
      </c>
      <c r="G51" s="96">
        <v>1535000</v>
      </c>
      <c r="H51" s="97">
        <v>40</v>
      </c>
      <c r="I51" s="40">
        <f t="shared" si="3"/>
        <v>2265000</v>
      </c>
    </row>
    <row r="52" spans="1:9" s="49" customFormat="1" ht="15" customHeight="1">
      <c r="A52" s="147" t="s">
        <v>53</v>
      </c>
      <c r="B52" s="53" t="s">
        <v>65</v>
      </c>
      <c r="C52" s="77" t="s">
        <v>22</v>
      </c>
      <c r="D52" s="64" t="s">
        <v>23</v>
      </c>
      <c r="E52" s="50">
        <v>0</v>
      </c>
      <c r="F52" s="1">
        <v>0</v>
      </c>
      <c r="G52" s="93">
        <v>2112058</v>
      </c>
      <c r="H52" s="81">
        <v>96</v>
      </c>
      <c r="I52" s="15">
        <f t="shared" si="3"/>
        <v>2112058</v>
      </c>
    </row>
    <row r="53" spans="1:9" s="49" customFormat="1" ht="15" hidden="1">
      <c r="A53" s="147"/>
      <c r="B53" s="53"/>
      <c r="C53" s="77" t="s">
        <v>34</v>
      </c>
      <c r="D53" s="65" t="s">
        <v>35</v>
      </c>
      <c r="E53" s="50">
        <v>0</v>
      </c>
      <c r="F53" s="1">
        <v>0</v>
      </c>
      <c r="G53" s="94">
        <v>0</v>
      </c>
      <c r="H53" s="81"/>
      <c r="I53" s="15">
        <f t="shared" si="3"/>
        <v>0</v>
      </c>
    </row>
    <row r="54" spans="1:9" s="49" customFormat="1" ht="15" hidden="1">
      <c r="A54" s="147"/>
      <c r="C54" s="77" t="s">
        <v>22</v>
      </c>
      <c r="D54" s="64" t="s">
        <v>23</v>
      </c>
      <c r="E54" s="50">
        <v>0</v>
      </c>
      <c r="F54" s="1">
        <v>0</v>
      </c>
      <c r="G54" s="94">
        <v>0</v>
      </c>
      <c r="H54" s="81"/>
      <c r="I54" s="15">
        <f t="shared" si="3"/>
        <v>0</v>
      </c>
    </row>
    <row r="55" spans="1:9" s="49" customFormat="1" ht="15">
      <c r="A55" s="147"/>
      <c r="B55" s="53" t="s">
        <v>54</v>
      </c>
      <c r="C55" s="77" t="s">
        <v>34</v>
      </c>
      <c r="D55" s="65" t="s">
        <v>35</v>
      </c>
      <c r="E55" s="50">
        <v>0</v>
      </c>
      <c r="F55" s="1">
        <v>0</v>
      </c>
      <c r="G55" s="95">
        <v>53319</v>
      </c>
      <c r="H55" s="81">
        <v>1</v>
      </c>
      <c r="I55" s="15">
        <f t="shared" si="3"/>
        <v>53319</v>
      </c>
    </row>
    <row r="56" spans="1:9" s="49" customFormat="1" ht="15" hidden="1" customHeight="1">
      <c r="A56" s="147"/>
      <c r="C56" s="78" t="s">
        <v>22</v>
      </c>
      <c r="D56" s="66" t="s">
        <v>23</v>
      </c>
      <c r="E56" s="50">
        <v>0</v>
      </c>
      <c r="F56" s="1">
        <v>0</v>
      </c>
      <c r="G56" s="94">
        <v>0</v>
      </c>
      <c r="H56" s="81">
        <v>0</v>
      </c>
      <c r="I56" s="15">
        <f t="shared" si="3"/>
        <v>0</v>
      </c>
    </row>
    <row r="57" spans="1:9" s="49" customFormat="1" ht="15">
      <c r="A57" s="147"/>
      <c r="B57" s="53" t="s">
        <v>55</v>
      </c>
      <c r="C57" s="78" t="s">
        <v>34</v>
      </c>
      <c r="D57" s="65" t="s">
        <v>35</v>
      </c>
      <c r="E57" s="50">
        <v>0</v>
      </c>
      <c r="F57" s="1">
        <v>0</v>
      </c>
      <c r="G57" s="93">
        <v>1500000</v>
      </c>
      <c r="H57" s="81">
        <v>15</v>
      </c>
      <c r="I57" s="15">
        <f t="shared" si="3"/>
        <v>1500000</v>
      </c>
    </row>
    <row r="58" spans="1:9" s="49" customFormat="1" ht="15" hidden="1" customHeight="1">
      <c r="A58" s="147"/>
      <c r="C58" s="78" t="s">
        <v>22</v>
      </c>
      <c r="D58" s="66" t="s">
        <v>23</v>
      </c>
      <c r="E58" s="50">
        <v>0</v>
      </c>
      <c r="F58" s="1">
        <v>0</v>
      </c>
      <c r="G58" s="94">
        <v>0</v>
      </c>
      <c r="H58" s="81">
        <v>0</v>
      </c>
      <c r="I58" s="15">
        <f t="shared" si="3"/>
        <v>0</v>
      </c>
    </row>
    <row r="59" spans="1:9" s="49" customFormat="1" ht="15">
      <c r="A59" s="147"/>
      <c r="B59" s="53" t="s">
        <v>56</v>
      </c>
      <c r="C59" s="78" t="s">
        <v>34</v>
      </c>
      <c r="D59" s="65" t="s">
        <v>35</v>
      </c>
      <c r="E59" s="50">
        <v>0</v>
      </c>
      <c r="F59" s="1">
        <v>0</v>
      </c>
      <c r="G59" s="93">
        <v>2000000</v>
      </c>
      <c r="H59" s="81">
        <v>22</v>
      </c>
      <c r="I59" s="15">
        <f t="shared" si="3"/>
        <v>2000000</v>
      </c>
    </row>
    <row r="60" spans="1:9" s="49" customFormat="1" ht="15" hidden="1">
      <c r="A60" s="147"/>
      <c r="C60" s="78" t="s">
        <v>22</v>
      </c>
      <c r="D60" s="66" t="s">
        <v>23</v>
      </c>
      <c r="E60" s="50">
        <v>0</v>
      </c>
      <c r="F60" s="1">
        <v>0</v>
      </c>
      <c r="G60" s="94">
        <v>0</v>
      </c>
      <c r="H60" s="81">
        <v>0</v>
      </c>
      <c r="I60" s="15">
        <f t="shared" si="3"/>
        <v>0</v>
      </c>
    </row>
    <row r="61" spans="1:9" s="49" customFormat="1" ht="15">
      <c r="A61" s="147"/>
      <c r="B61" s="53" t="s">
        <v>57</v>
      </c>
      <c r="C61" s="78" t="s">
        <v>34</v>
      </c>
      <c r="D61" s="65" t="s">
        <v>35</v>
      </c>
      <c r="E61" s="67">
        <v>0</v>
      </c>
      <c r="F61" s="68">
        <v>0</v>
      </c>
      <c r="G61" s="93">
        <v>3000000</v>
      </c>
      <c r="H61" s="81">
        <v>19</v>
      </c>
      <c r="I61" s="15">
        <f t="shared" si="3"/>
        <v>3000000</v>
      </c>
    </row>
    <row r="62" spans="1:9" s="49" customFormat="1" ht="15">
      <c r="A62" s="147"/>
      <c r="B62" s="53" t="s">
        <v>67</v>
      </c>
      <c r="C62" s="78" t="s">
        <v>22</v>
      </c>
      <c r="D62" s="66" t="s">
        <v>23</v>
      </c>
      <c r="E62" s="50">
        <v>0</v>
      </c>
      <c r="F62" s="1">
        <v>0</v>
      </c>
      <c r="G62" s="93">
        <v>403200</v>
      </c>
      <c r="H62" s="81">
        <v>100</v>
      </c>
      <c r="I62" s="15">
        <f t="shared" si="3"/>
        <v>403200</v>
      </c>
    </row>
    <row r="63" spans="1:9" s="49" customFormat="1" ht="15" hidden="1">
      <c r="A63" s="147"/>
      <c r="B63" s="53"/>
      <c r="C63" s="78" t="s">
        <v>34</v>
      </c>
      <c r="D63" s="65" t="s">
        <v>35</v>
      </c>
      <c r="E63" s="67">
        <v>0</v>
      </c>
      <c r="F63" s="68">
        <v>0</v>
      </c>
      <c r="G63" s="93"/>
      <c r="H63" s="81"/>
      <c r="I63" s="15"/>
    </row>
    <row r="64" spans="1:9" s="49" customFormat="1" ht="15" hidden="1" customHeight="1">
      <c r="A64" s="147"/>
      <c r="C64" s="78" t="s">
        <v>22</v>
      </c>
      <c r="D64" s="66" t="s">
        <v>23</v>
      </c>
      <c r="E64" s="50">
        <v>0</v>
      </c>
      <c r="F64" s="1">
        <v>0</v>
      </c>
      <c r="G64" s="94">
        <v>0</v>
      </c>
      <c r="H64" s="81">
        <v>0</v>
      </c>
      <c r="I64" s="15">
        <f t="shared" si="3"/>
        <v>0</v>
      </c>
    </row>
    <row r="65" spans="1:147" s="49" customFormat="1" ht="15">
      <c r="A65" s="147"/>
      <c r="B65" s="53" t="s">
        <v>66</v>
      </c>
      <c r="C65" s="78" t="s">
        <v>34</v>
      </c>
      <c r="D65" s="65" t="s">
        <v>35</v>
      </c>
      <c r="E65" s="67">
        <v>0</v>
      </c>
      <c r="F65" s="68">
        <v>0</v>
      </c>
      <c r="G65" s="93">
        <v>135000</v>
      </c>
      <c r="H65" s="81">
        <v>100</v>
      </c>
      <c r="I65" s="15">
        <f t="shared" si="3"/>
        <v>135000</v>
      </c>
    </row>
    <row r="66" spans="1:147" s="49" customFormat="1" ht="19.5" customHeight="1">
      <c r="A66" s="149" t="s">
        <v>58</v>
      </c>
      <c r="B66" s="149"/>
      <c r="C66" s="149"/>
      <c r="D66" s="149"/>
      <c r="E66" s="42">
        <f>SUM(E30:E65)</f>
        <v>90603054</v>
      </c>
      <c r="F66" s="43"/>
      <c r="G66" s="42">
        <f>SUM(G30:G65)</f>
        <v>66131531</v>
      </c>
      <c r="H66" s="43"/>
      <c r="I66" s="42">
        <f>SUM(I30:I65)</f>
        <v>156734585</v>
      </c>
    </row>
    <row r="67" spans="1:147" s="49" customFormat="1" ht="15" customHeight="1">
      <c r="A67" s="69"/>
      <c r="B67" s="69"/>
      <c r="C67" s="69"/>
      <c r="D67" s="69"/>
      <c r="E67" s="70"/>
      <c r="F67" s="70"/>
      <c r="G67" s="71"/>
      <c r="H67" s="70"/>
      <c r="I67" s="71"/>
    </row>
    <row r="68" spans="1:147" s="49" customFormat="1" ht="24.75" customHeight="1">
      <c r="A68" s="129" t="s">
        <v>59</v>
      </c>
      <c r="B68" s="129"/>
      <c r="C68" s="129"/>
      <c r="D68" s="129"/>
      <c r="E68" s="129"/>
      <c r="F68" s="129"/>
      <c r="G68" s="129"/>
      <c r="H68" s="129"/>
      <c r="I68" s="129"/>
    </row>
    <row r="69" spans="1:147" s="49" customFormat="1" ht="16.5" customHeight="1">
      <c r="A69" s="150" t="s">
        <v>2</v>
      </c>
      <c r="B69" s="150"/>
      <c r="C69" s="131" t="s">
        <v>3</v>
      </c>
      <c r="D69" s="131"/>
      <c r="E69" s="131" t="s">
        <v>4</v>
      </c>
      <c r="F69" s="131"/>
      <c r="G69" s="131" t="s">
        <v>5</v>
      </c>
      <c r="H69" s="131"/>
      <c r="I69" s="35" t="s">
        <v>6</v>
      </c>
    </row>
    <row r="70" spans="1:147" s="49" customFormat="1" ht="16.8">
      <c r="A70" s="150"/>
      <c r="B70" s="150"/>
      <c r="C70" s="131"/>
      <c r="D70" s="131"/>
      <c r="E70" s="10" t="s">
        <v>7</v>
      </c>
      <c r="F70" s="3" t="s">
        <v>8</v>
      </c>
      <c r="G70" s="10" t="s">
        <v>7</v>
      </c>
      <c r="H70" s="3" t="s">
        <v>8</v>
      </c>
      <c r="I70" s="10" t="s">
        <v>7</v>
      </c>
    </row>
    <row r="71" spans="1:147" s="49" customFormat="1" ht="15">
      <c r="A71" s="152" t="s">
        <v>60</v>
      </c>
      <c r="B71" s="153" t="s">
        <v>61</v>
      </c>
      <c r="C71" s="154" t="s">
        <v>34</v>
      </c>
      <c r="D71" s="155" t="s">
        <v>35</v>
      </c>
      <c r="E71" s="156">
        <v>0</v>
      </c>
      <c r="F71" s="126">
        <v>0</v>
      </c>
      <c r="G71" s="157">
        <v>1500000</v>
      </c>
      <c r="H71" s="126">
        <v>16.14</v>
      </c>
      <c r="I71" s="158">
        <f>E71+G71</f>
        <v>1500000</v>
      </c>
    </row>
    <row r="72" spans="1:147" s="22" customFormat="1" ht="19.5" customHeight="1">
      <c r="A72" s="130" t="s">
        <v>62</v>
      </c>
      <c r="B72" s="130"/>
      <c r="C72" s="130"/>
      <c r="D72" s="130"/>
      <c r="E72" s="72">
        <f>SUM(E71:E71)</f>
        <v>0</v>
      </c>
      <c r="F72" s="43"/>
      <c r="G72" s="72">
        <f>SUM(G71:G71)</f>
        <v>1500000</v>
      </c>
      <c r="H72" s="43"/>
      <c r="I72" s="72">
        <f>SUM(I71:I71)</f>
        <v>1500000</v>
      </c>
      <c r="J72" s="73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147" ht="18.75" customHeight="1">
      <c r="A73" s="148" t="s">
        <v>63</v>
      </c>
      <c r="B73" s="148"/>
      <c r="C73" s="148"/>
      <c r="D73" s="148"/>
      <c r="E73" s="74">
        <f>E72+E66+E25+E11</f>
        <v>263943270</v>
      </c>
      <c r="F73" s="43"/>
      <c r="G73" s="75">
        <f>G72+G66+G25+G11</f>
        <v>965646447</v>
      </c>
      <c r="H73" s="43"/>
      <c r="I73" s="75">
        <f>I72+I66+I25+I11</f>
        <v>1229589717</v>
      </c>
      <c r="J73" s="6"/>
    </row>
    <row r="74" spans="1:147">
      <c r="A74" s="76"/>
      <c r="B74" s="76"/>
      <c r="C74" s="76"/>
      <c r="D74" s="76"/>
      <c r="F74" s="4"/>
      <c r="H74" s="4"/>
    </row>
    <row r="75" spans="1:147">
      <c r="A75" s="151" t="s">
        <v>70</v>
      </c>
      <c r="D75" s="101"/>
      <c r="E75" s="102"/>
      <c r="F75" s="103"/>
      <c r="G75" s="103"/>
      <c r="H75" s="104"/>
      <c r="I75" s="103"/>
      <c r="J75" s="83"/>
    </row>
    <row r="76" spans="1:147">
      <c r="D76" s="83"/>
      <c r="E76" s="102"/>
      <c r="F76" s="103"/>
      <c r="G76" s="103"/>
      <c r="H76" s="105"/>
      <c r="I76" s="103"/>
      <c r="J76" s="83"/>
    </row>
    <row r="77" spans="1:147">
      <c r="D77" s="83"/>
      <c r="E77" s="106"/>
      <c r="F77" s="103"/>
      <c r="G77" s="103"/>
      <c r="H77" s="105"/>
      <c r="I77" s="103"/>
      <c r="J77" s="83"/>
    </row>
    <row r="78" spans="1:147">
      <c r="D78" s="83"/>
    </row>
    <row r="80" spans="1:147">
      <c r="D80" s="82"/>
    </row>
    <row r="86" spans="4:4">
      <c r="D86" s="79"/>
    </row>
  </sheetData>
  <mergeCells count="47">
    <mergeCell ref="A47:A49"/>
    <mergeCell ref="B48:B49"/>
    <mergeCell ref="A52:A65"/>
    <mergeCell ref="A72:D72"/>
    <mergeCell ref="A73:D73"/>
    <mergeCell ref="A66:D66"/>
    <mergeCell ref="A68:I68"/>
    <mergeCell ref="A69:B70"/>
    <mergeCell ref="C69:D70"/>
    <mergeCell ref="E69:F69"/>
    <mergeCell ref="G69:H69"/>
    <mergeCell ref="A30:A46"/>
    <mergeCell ref="B30:B31"/>
    <mergeCell ref="F30:F31"/>
    <mergeCell ref="H30:H31"/>
    <mergeCell ref="B33:B34"/>
    <mergeCell ref="F33:F34"/>
    <mergeCell ref="H33:H34"/>
    <mergeCell ref="B36:B37"/>
    <mergeCell ref="F36:F37"/>
    <mergeCell ref="H36:H37"/>
    <mergeCell ref="B41:B42"/>
    <mergeCell ref="B44:B45"/>
    <mergeCell ref="A16:A18"/>
    <mergeCell ref="A19:A24"/>
    <mergeCell ref="A25:D25"/>
    <mergeCell ref="A27:I27"/>
    <mergeCell ref="A28:B29"/>
    <mergeCell ref="C28:D29"/>
    <mergeCell ref="E28:F28"/>
    <mergeCell ref="G28:H28"/>
    <mergeCell ref="F16:F17"/>
    <mergeCell ref="H16:H17"/>
    <mergeCell ref="J9:J10"/>
    <mergeCell ref="A11:D11"/>
    <mergeCell ref="A13:I13"/>
    <mergeCell ref="A14:B15"/>
    <mergeCell ref="C14:D15"/>
    <mergeCell ref="E14:F14"/>
    <mergeCell ref="G14:H14"/>
    <mergeCell ref="A1:I1"/>
    <mergeCell ref="A2:I2"/>
    <mergeCell ref="A4:I4"/>
    <mergeCell ref="A5:B6"/>
    <mergeCell ref="C5:D6"/>
    <mergeCell ref="E5:F5"/>
    <mergeCell ref="G5:H5"/>
  </mergeCells>
  <dataValidations count="2">
    <dataValidation type="whole" operator="greaterThanOrEqual" allowBlank="1" showInputMessage="1" showErrorMessage="1" error="Preencher apenas com valores inteiros positivos." sqref="E7:I11 G52:G67 E30:I30 E31:E34 G31:G39 E43:F44 F32:F33 H32:H33 E35:F36 H35:H36 E37:E39 F38:F39 H38:H39 E45:E47 H72 F46:F47 E50:H51 I31:I67 E66:F67 H66:H67 E71:G72 I71:I72 G41:H47 E16:E25 F18:F25 F16 G16:G25 I16:I25 H16 H18:H25" xr:uid="{00000000-0002-0000-0000-000000000000}">
      <formula1>0</formula1>
      <formula2>0</formula2>
    </dataValidation>
    <dataValidation type="whole" operator="greaterThanOrEqual" allowBlank="1" showInputMessage="1" showErrorMessage="1" sqref="E73:I73" xr:uid="{00000000-0002-0000-0000-000001000000}">
      <formula1>0</formula1>
      <formula2>0</formula2>
    </dataValidation>
  </dataValidations>
  <pageMargins left="0.15763888888888899" right="0.15763888888888899" top="1.1812499999999999" bottom="0.66944444444444495" header="0.511811023622047" footer="0.66944444444444495"/>
  <pageSetup paperSize="9" orientation="portrait" horizontalDpi="300" verticalDpi="300"/>
  <headerFooter>
    <oddFooter>&amp;R&amp;Z&amp;F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 TRF6</vt:lpstr>
    </vt:vector>
  </TitlesOfParts>
  <Manager/>
  <Company>TRF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tr161703</dc:creator>
  <cp:keywords/>
  <dc:description/>
  <cp:lastModifiedBy>Cristiane</cp:lastModifiedBy>
  <cp:revision>4</cp:revision>
  <dcterms:created xsi:type="dcterms:W3CDTF">2017-05-10T18:23:52Z</dcterms:created>
  <dcterms:modified xsi:type="dcterms:W3CDTF">2025-09-08T20:29:14Z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