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COF\SUPLO\SEPLA\Transparência - Portal - Publicações\2025 - SOF Anexo VI e outros, RESOL. 102\Resolução CNJ 102\9. SET\"/>
    </mc:Choice>
  </mc:AlternateContent>
  <xr:revisionPtr revIDLastSave="0" documentId="13_ncr:1_{391CD673-FD11-4484-8D9B-640E5AA17C6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ET 2025 (SJMG - 090013)" sheetId="2" r:id="rId1"/>
  </sheets>
  <definedNames>
    <definedName name="_xlnm.Print_Area" localSheetId="0">'SET 2025 (SJMG - 090013)'!$A$1:$AB$33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2" l="1"/>
  <c r="V31" i="2"/>
  <c r="X31" i="2" s="1"/>
  <c r="R30" i="2"/>
  <c r="V30" i="2" s="1"/>
  <c r="Z30" i="2" s="1"/>
  <c r="R28" i="2"/>
  <c r="V28" i="2" s="1"/>
  <c r="X28" i="2" s="1"/>
  <c r="R29" i="2"/>
  <c r="V29" i="2" s="1"/>
  <c r="X29" i="2" s="1"/>
  <c r="R27" i="2"/>
  <c r="V27" i="2" s="1"/>
  <c r="R24" i="2"/>
  <c r="V24" i="2" s="1"/>
  <c r="X24" i="2" s="1"/>
  <c r="R25" i="2"/>
  <c r="V25" i="2" s="1"/>
  <c r="R26" i="2"/>
  <c r="V26" i="2" s="1"/>
  <c r="X26" i="2" s="1"/>
  <c r="R10" i="2"/>
  <c r="V10" i="2" s="1"/>
  <c r="X10" i="2" s="1"/>
  <c r="R11" i="2"/>
  <c r="V11" i="2" s="1"/>
  <c r="R12" i="2"/>
  <c r="V12" i="2" s="1"/>
  <c r="R13" i="2"/>
  <c r="V13" i="2" s="1"/>
  <c r="Z13" i="2" s="1"/>
  <c r="R14" i="2"/>
  <c r="V14" i="2" s="1"/>
  <c r="R15" i="2"/>
  <c r="V15" i="2" s="1"/>
  <c r="R16" i="2"/>
  <c r="V16" i="2" s="1"/>
  <c r="R17" i="2"/>
  <c r="V17" i="2" s="1"/>
  <c r="R18" i="2"/>
  <c r="V18" i="2" s="1"/>
  <c r="X18" i="2" s="1"/>
  <c r="R19" i="2"/>
  <c r="V19" i="2" s="1"/>
  <c r="R20" i="2"/>
  <c r="V20" i="2" s="1"/>
  <c r="AB20" i="2" s="1"/>
  <c r="R21" i="2"/>
  <c r="V21" i="2" s="1"/>
  <c r="R22" i="2"/>
  <c r="V22" i="2" s="1"/>
  <c r="AB22" i="2" s="1"/>
  <c r="R23" i="2"/>
  <c r="V23" i="2" s="1"/>
  <c r="R32" i="2"/>
  <c r="V32" i="2" s="1"/>
  <c r="AB32" i="2" s="1"/>
  <c r="T33" i="2"/>
  <c r="U33" i="2"/>
  <c r="AA33" i="2"/>
  <c r="Y33" i="2"/>
  <c r="W33" i="2"/>
  <c r="O33" i="2"/>
  <c r="Z31" i="2" l="1"/>
  <c r="AB31" i="2"/>
  <c r="X30" i="2"/>
  <c r="AB30" i="2"/>
  <c r="AB29" i="2"/>
  <c r="Z29" i="2"/>
  <c r="AB28" i="2"/>
  <c r="Z28" i="2"/>
  <c r="X27" i="2"/>
  <c r="Z27" i="2"/>
  <c r="AB27" i="2"/>
  <c r="Z24" i="2"/>
  <c r="AB25" i="2"/>
  <c r="X25" i="2"/>
  <c r="Z25" i="2"/>
  <c r="AB26" i="2"/>
  <c r="Z26" i="2"/>
  <c r="AB24" i="2"/>
  <c r="AB16" i="2"/>
  <c r="X16" i="2"/>
  <c r="Z16" i="2"/>
  <c r="X13" i="2"/>
  <c r="Z20" i="2"/>
  <c r="Z32" i="2"/>
  <c r="X32" i="2"/>
  <c r="X20" i="2"/>
  <c r="Z22" i="2"/>
  <c r="X22" i="2"/>
  <c r="Z14" i="2"/>
  <c r="AB14" i="2"/>
  <c r="X14" i="2"/>
  <c r="Z21" i="2"/>
  <c r="X21" i="2"/>
  <c r="X17" i="2"/>
  <c r="Z17" i="2"/>
  <c r="AB17" i="2"/>
  <c r="AB11" i="2"/>
  <c r="X11" i="2"/>
  <c r="Z11" i="2"/>
  <c r="X19" i="2"/>
  <c r="Z19" i="2"/>
  <c r="AB19" i="2"/>
  <c r="X12" i="2"/>
  <c r="Z12" i="2"/>
  <c r="AB12" i="2"/>
  <c r="X23" i="2"/>
  <c r="AB23" i="2"/>
  <c r="Z23" i="2"/>
  <c r="X15" i="2"/>
  <c r="AB15" i="2"/>
  <c r="Z15" i="2"/>
  <c r="AB18" i="2"/>
  <c r="AB10" i="2"/>
  <c r="AB21" i="2"/>
  <c r="Z10" i="2"/>
  <c r="Z18" i="2"/>
  <c r="AB13" i="2"/>
  <c r="R33" i="2"/>
  <c r="V33" i="2" l="1"/>
  <c r="Z33" i="2" s="1"/>
  <c r="X33" i="2" l="1"/>
  <c r="AB33" i="2"/>
</calcChain>
</file>

<file path=xl/sharedStrings.xml><?xml version="1.0" encoding="utf-8"?>
<sst xmlns="http://schemas.openxmlformats.org/spreadsheetml/2006/main" count="332" uniqueCount="136">
  <si>
    <t>PODER JUDICIÁRIO</t>
  </si>
  <si>
    <t>ÓRGÃO:</t>
  </si>
  <si>
    <t>JUSTIÇA FEDERAL</t>
  </si>
  <si>
    <t>UNIDADE: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</si>
  <si>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</si>
  <si>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</si>
  <si>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</si>
  <si>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</si>
  <si>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</si>
  <si>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</si>
  <si>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</si>
  <si>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</si>
  <si>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</si>
  <si>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</si>
  <si>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</si>
  <si>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</si>
  <si>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</si>
  <si>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</si>
  <si>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</si>
  <si>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</si>
  <si>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</si>
  <si>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</si>
  <si>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</si>
  <si>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</si>
  <si>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</si>
  <si>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</si>
  <si>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</si>
  <si>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</si>
  <si>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</si>
  <si>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</si>
  <si>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</si>
  <si>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</si>
  <si>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</si>
  <si>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TRIBUNAL REGIONAL FEDERAL DA 6A. REGIAO</t>
  </si>
  <si>
    <t>PROGRAMA DE GESTAO E MANUTENCAO DO PODER JUDICIARIO</t>
  </si>
  <si>
    <t>JULGAMENTO DE CAUSAS NA JUSTICA FEDERAL</t>
  </si>
  <si>
    <t>RECURSOS LIVRES DA UNIAO</t>
  </si>
  <si>
    <t>SERV.AFETOS AS ATIVID.ESPECIFICAS DA JUSTICA</t>
  </si>
  <si>
    <t>20TP</t>
  </si>
  <si>
    <t>ATIVOS CIVIS DA UNIAO</t>
  </si>
  <si>
    <t>216H</t>
  </si>
  <si>
    <t>212B</t>
  </si>
  <si>
    <t>09HB</t>
  </si>
  <si>
    <t>APOSENTADORIAS E PENSOES CIVIS DA UNIAO</t>
  </si>
  <si>
    <t>BENEFICIOS DO RPPS DA UNIAO</t>
  </si>
  <si>
    <t>TOTAIS</t>
  </si>
  <si>
    <t>090013 - JUSTIÇA FEDERAL DE 1º GRAU EM MINAS GERAIS</t>
  </si>
  <si>
    <t>JUSTICA FEDERAL DE PRIMEIRO GRAU</t>
  </si>
  <si>
    <t>OPERACOES ESPECIAIS: OUTROS ENCARGOS ESPECIAIS</t>
  </si>
  <si>
    <t>00S6</t>
  </si>
  <si>
    <t>02</t>
  </si>
  <si>
    <t>0033</t>
  </si>
  <si>
    <t>1000</t>
  </si>
  <si>
    <t>12101</t>
  </si>
  <si>
    <t>28</t>
  </si>
  <si>
    <t>846</t>
  </si>
  <si>
    <t>0909</t>
  </si>
  <si>
    <t>09</t>
  </si>
  <si>
    <t>272</t>
  </si>
  <si>
    <t>0181</t>
  </si>
  <si>
    <t>1056</t>
  </si>
  <si>
    <t>331</t>
  </si>
  <si>
    <t>2004</t>
  </si>
  <si>
    <t>122</t>
  </si>
  <si>
    <t>061</t>
  </si>
  <si>
    <t>4257</t>
  </si>
  <si>
    <t>1027</t>
  </si>
  <si>
    <t>12107</t>
  </si>
  <si>
    <t>BENEFICIO ESPECIAL - LEI N. 12.618, DE 2012</t>
  </si>
  <si>
    <t>Programática (Programa, Ação e Subtítulo)</t>
  </si>
  <si>
    <t>GND</t>
  </si>
  <si>
    <t>Função e Subfunção</t>
  </si>
  <si>
    <t>Programa</t>
  </si>
  <si>
    <t>Ação e Subtítulo</t>
  </si>
  <si>
    <t>Fonte</t>
  </si>
  <si>
    <t>Provisão</t>
  </si>
  <si>
    <t>Destaque</t>
  </si>
  <si>
    <t>Empenhado</t>
  </si>
  <si>
    <t>Liquidado</t>
  </si>
  <si>
    <t>Pago</t>
  </si>
  <si>
    <t>Execução</t>
  </si>
  <si>
    <t>RESOLUÇÃO 102 CNJ - ANEXO II - DOTAÇÃO E EXECUÇÃO ORÇAMENTÁRIA</t>
  </si>
  <si>
    <t>Obs.:</t>
  </si>
  <si>
    <t>2. Nas colunas relativas à execução, não incluir as despesas referentes aos restos a pagar do ano anterior.</t>
  </si>
  <si>
    <t>1. Movimentação líquida de créditos = Provisão/Destaque recebidos - Provisão/Destaque concedidos</t>
  </si>
  <si>
    <t>0001</t>
  </si>
  <si>
    <t>6044</t>
  </si>
  <si>
    <t>BENEFICIO ESPECIAL - LEI N. 12.618, D - NACIONAL</t>
  </si>
  <si>
    <t>APOSENTADORIAS E PENSOES CIVIS DA UNI - NACIONAL</t>
  </si>
  <si>
    <t>CONTRIBUICAO DA UNIAO, DE SUAS AUTARQUIAS E FUNDACOES PARA O</t>
  </si>
  <si>
    <t>CONTRIBUICAO DA UNIAO, DE SUAS AUTARQ - NACIONAL</t>
  </si>
  <si>
    <t>ASSISTENCIA MEDICA E ODONTOLOGICA AOS SERVIDORES CIVIS, EMPR</t>
  </si>
  <si>
    <t>ASSISTENCIA MEDICA E ODONTOLOGICA AOS - NACIONAL</t>
  </si>
  <si>
    <t>ATIVOS CIVIS DA UNIAO                 - NACIONAL</t>
  </si>
  <si>
    <t>BENEFICIOS OBRIGATORIOS AOS SERVIDORES CIVIS, EMPREGADOS, MI</t>
  </si>
  <si>
    <t>BENEFICIOS OBRIGATORIOS AOS SERVIDORE - NACIONAL</t>
  </si>
  <si>
    <t>AJUDA DE CUSTO PARA MORADIA OU AUXILIO-MORADIA A AGENTES PUB</t>
  </si>
  <si>
    <t>AJUDA DE CUSTO PARA MORADIA OU AUXILI - NACIONAL</t>
  </si>
  <si>
    <t>JULGAMENTO DE CAUSAS NA JUSTICA FEDER - NACIONAL</t>
  </si>
  <si>
    <t>JULGAMENTO DE CAUSAS NA JUSTICA FEDER - NA 6. REGIAO DA JUST</t>
  </si>
  <si>
    <t>4224</t>
  </si>
  <si>
    <t>ASSISTENCIA JURIDICA A PESSOAS CARENTES</t>
  </si>
  <si>
    <t>ASSISTENCIA JURIDICA A PESSOAS CARENT - NACIONAL</t>
  </si>
  <si>
    <t>ASSISTENCIA MEDICA E ODONTOLOGICA AOS - NA 6. REGIAO DA JUST</t>
  </si>
  <si>
    <t>AJUDA DE CUSTO PARA MORADIA OU AUXILI - NA 6. REGIAO DA JUST</t>
  </si>
  <si>
    <t>33201</t>
  </si>
  <si>
    <t>INSTITUTO NACIONAL DO SEGURO SOCIAL</t>
  </si>
  <si>
    <t>0901</t>
  </si>
  <si>
    <t>00SA</t>
  </si>
  <si>
    <t>OPERACOES ESPECIAIS: CUMPRIMENTO DE SENTENCAS JUDICIAIS</t>
  </si>
  <si>
    <t>PAGAMENTO DE HONORARIOS PERICIAIS NAS ACOES EM QUE O INSS FI</t>
  </si>
  <si>
    <t>PAGAMENTO DE HONORARIOS PERICIAIS NAS - NACIONAL</t>
  </si>
  <si>
    <t>1049</t>
  </si>
  <si>
    <t>REC.PROP.UO PARA APLIC. EM SEGURIDADE SOCIAL</t>
  </si>
  <si>
    <t>166J</t>
  </si>
  <si>
    <t>3186</t>
  </si>
  <si>
    <t>CONSTRUCAO DO EDIFICIO-SEDE DA JUSTICA FEDERAL EM VICOSA - M</t>
  </si>
  <si>
    <t>CONSTRUCAO DO EDIFICIO-SEDE DA JUSTIC - NO MUNICIPIO DE VICO</t>
  </si>
  <si>
    <t>219Z</t>
  </si>
  <si>
    <t>CONSERVACAO E RECUPERACAO DE ATIVOS DE INFRAESTRUTURA DA UNI</t>
  </si>
  <si>
    <t>CONSERVACAO E RECUPERACAO DE ATIVOS D - NA 6. REGIAO DA JUST</t>
  </si>
  <si>
    <t>12102</t>
  </si>
  <si>
    <t>TRIBUNAL REGIONAL FEDERAL DA 1A. REGIAO</t>
  </si>
  <si>
    <t>6012</t>
  </si>
  <si>
    <t>ASSISTENCIA MEDICA E ODONTOLOGICA AOS - NA 1. REGIAO DA JUST</t>
  </si>
  <si>
    <t>11101</t>
  </si>
  <si>
    <t>SUPERIOR TRIBUNAL DE JUSTICA</t>
  </si>
  <si>
    <t>128</t>
  </si>
  <si>
    <t>20G2</t>
  </si>
  <si>
    <t>FORMACAO E APERFEICOAMENTO DE MAGISTRADOS</t>
  </si>
  <si>
    <t>FORMACAO E APERFEICOAMENTO DE MAGISTR - NACIONAL</t>
  </si>
  <si>
    <t>ATIVOS CIVIS DA UNIAO                 - NA 6. REGIAO DA JUST</t>
  </si>
  <si>
    <t>12105</t>
  </si>
  <si>
    <t>TRIBUNAL REGIONAL FEDERAL DA 4A. REGIAO</t>
  </si>
  <si>
    <t>6015</t>
  </si>
  <si>
    <t>JULGAMENTO DE CAUSAS NA JUSTICA FEDER - NA 4. REGIAO DA 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</si>
</sst>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#,##0.00_);\(#,##0.00\)"/>
  </numFmts>
  <fonts count="16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9" fillId="0" borderId="0" applyBorder="0" applyProtection="0"/>
    <xf numFmtId="164" fontId="9" fillId="0" borderId="0" applyBorder="0" applyProtection="0"/>
    <xf numFmtId="0" fontId="11" fillId="0" borderId="0"/>
  </cellStyleXfs>
  <cellXfs count="57">
    <xf numFmtId="0" fontId="0" fillId="0" borderId="0" xfId="0"/>
    <xf numFmtId="0" fontId="7" fillId="2" borderId="2" xfId="0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4" fontId="4" fillId="0" borderId="0" xfId="0" applyNumberFormat="1" applyFont="1"/>
    <xf numFmtId="0" fontId="3" fillId="3" borderId="0" xfId="0" applyFont="1" applyFill="1" applyAlignment="1">
      <alignment vertical="top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39" fontId="13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5" fontId="14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0" fontId="5" fillId="3" borderId="2" xfId="1" applyNumberFormat="1" applyFont="1" applyFill="1" applyBorder="1" applyAlignment="1" applyProtection="1">
      <alignment horizontal="center" vertical="center"/>
    </xf>
    <xf numFmtId="0" fontId="0" fillId="3" borderId="0" xfId="0" applyFill="1"/>
    <xf numFmtId="0" fontId="5" fillId="3" borderId="0" xfId="0" applyFont="1" applyFill="1"/>
    <xf numFmtId="43" fontId="5" fillId="3" borderId="2" xfId="0" applyNumberFormat="1" applyFont="1" applyFill="1" applyBorder="1" applyAlignment="1">
      <alignment horizontal="right" vertical="center"/>
    </xf>
    <xf numFmtId="43" fontId="5" fillId="3" borderId="2" xfId="0" applyNumberFormat="1" applyFont="1" applyFill="1" applyBorder="1" applyAlignment="1">
      <alignment horizontal="center" vertical="center" wrapText="1"/>
    </xf>
    <xf numFmtId="43" fontId="12" fillId="4" borderId="2" xfId="0" applyNumberFormat="1" applyFont="1" applyFill="1" applyBorder="1" applyAlignment="1">
      <alignment horizontal="right" vertical="center"/>
    </xf>
    <xf numFmtId="43" fontId="12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</cellXfs>
  <cellStyles count="4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ML41"/>
  <sheetViews>
    <sheetView showGridLines="0" tabSelected="1" zoomScale="85" zoomScaleNormal="85" workbookViewId="0">
      <pane ySplit="9" topLeftCell="A10" activePane="bottomLeft" state="frozen"/>
      <selection activeCell="F1" sqref="F1"/>
      <selection pane="bottomLeft" activeCell="S4" sqref="S4"/>
    </sheetView>
  </sheetViews>
  <sheetFormatPr defaultRowHeight="12.75" x14ac:dyDescent="0.2"/>
  <cols>
    <col min="1" max="1" width="7.42578125" style="9" customWidth="1"/>
    <col min="2" max="2" width="27.28515625" style="10" customWidth="1"/>
    <col min="3" max="3" width="8.5703125" style="9" customWidth="1"/>
    <col min="4" max="4" width="9.42578125" style="9" customWidth="1"/>
    <col min="5" max="5" width="4.5703125" style="9" bestFit="1" customWidth="1"/>
    <col min="6" max="6" width="5" style="9" bestFit="1" customWidth="1"/>
    <col min="7" max="7" width="4.5703125" style="9" bestFit="1" customWidth="1"/>
    <col min="8" max="9" width="19.85546875" style="10" customWidth="1"/>
    <col min="10" max="10" width="24.28515625" style="10" customWidth="1"/>
    <col min="11" max="11" width="10.85546875" style="9" customWidth="1"/>
    <col min="12" max="12" width="6.7109375" style="9" bestFit="1" customWidth="1"/>
    <col min="13" max="13" width="22.28515625" style="10" customWidth="1"/>
    <col min="14" max="14" width="8.42578125" style="9" customWidth="1"/>
    <col min="15" max="15" width="15" style="9" bestFit="1" customWidth="1"/>
    <col min="16" max="16" width="9.7109375" style="9" customWidth="1"/>
    <col min="17" max="17" width="11.140625" style="9" customWidth="1"/>
    <col min="18" max="18" width="15.7109375" style="9" bestFit="1" customWidth="1"/>
    <col min="19" max="19" width="13.85546875" style="9" customWidth="1"/>
    <col min="20" max="20" width="14.85546875" style="10" customWidth="1"/>
    <col min="21" max="21" width="11" style="10" customWidth="1"/>
    <col min="22" max="22" width="13.85546875" style="10" bestFit="1" customWidth="1"/>
    <col min="23" max="23" width="15.28515625" style="10" bestFit="1" customWidth="1"/>
    <col min="24" max="24" width="7.140625" style="9" bestFit="1" customWidth="1"/>
    <col min="25" max="25" width="13.28515625" style="10" customWidth="1"/>
    <col min="26" max="26" width="9.7109375" style="9" bestFit="1" customWidth="1"/>
    <col min="27" max="27" width="13" style="10" customWidth="1"/>
    <col min="28" max="28" width="9.7109375" style="9" bestFit="1" customWidth="1"/>
    <col min="29" max="1025" width="8.85546875" style="10" customWidth="1"/>
    <col min="1026" max="1027" width="8.85546875" customWidth="1"/>
  </cols>
  <sheetData>
    <row r="1" spans="1:28 1026:1026" s="11" customFormat="1" ht="11.25" customHeight="1" x14ac:dyDescent="0.2">
      <c r="A1" s="3"/>
      <c r="B1" s="4" t="s">
        <v>0</v>
      </c>
      <c r="C1" s="5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6"/>
      <c r="Y1" s="7"/>
      <c r="Z1" s="6"/>
      <c r="AA1" s="7"/>
      <c r="AB1" s="6"/>
      <c r="AML1"/>
    </row>
    <row r="2" spans="1:28 1026:1026" s="11" customFormat="1" ht="12" customHeight="1" x14ac:dyDescent="0.2">
      <c r="A2" s="3"/>
      <c r="B2" s="4" t="s">
        <v>1</v>
      </c>
      <c r="C2" s="38" t="s">
        <v>2</v>
      </c>
      <c r="D2" s="38"/>
      <c r="E2" s="38"/>
      <c r="F2" s="38"/>
      <c r="G2" s="38"/>
      <c r="H2" s="38"/>
      <c r="I2" s="38"/>
      <c r="J2" s="3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6"/>
      <c r="Y2" s="7"/>
      <c r="Z2" s="6"/>
      <c r="AA2" s="7"/>
      <c r="AB2" s="6"/>
      <c r="AML2"/>
    </row>
    <row r="3" spans="1:28 1026:1026" s="11" customFormat="1" ht="12" customHeight="1" x14ac:dyDescent="0.2">
      <c r="A3" s="3"/>
      <c r="B3" s="4" t="s">
        <v>3</v>
      </c>
      <c r="C3" s="38" t="s">
        <v>46</v>
      </c>
      <c r="D3" s="38"/>
      <c r="E3" s="38"/>
      <c r="F3" s="38"/>
      <c r="G3" s="38"/>
      <c r="H3" s="38"/>
      <c r="I3" s="38"/>
      <c r="J3" s="38"/>
      <c r="K3" s="38"/>
      <c r="L3" s="3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6"/>
      <c r="Y3" s="7"/>
      <c r="Z3" s="6"/>
      <c r="AA3" s="7"/>
      <c r="AB3" s="6"/>
      <c r="AML3"/>
    </row>
    <row r="4" spans="1:28 1026:1026" s="11" customFormat="1" ht="12" customHeight="1" x14ac:dyDescent="0.2">
      <c r="A4" s="3"/>
      <c r="B4" s="4" t="s">
        <v>4</v>
      </c>
      <c r="C4" s="39">
        <v>45901</v>
      </c>
      <c r="D4" s="39"/>
      <c r="E4" s="39"/>
      <c r="F4" s="39"/>
      <c r="G4" s="39"/>
      <c r="H4" s="39"/>
      <c r="I4" s="39"/>
      <c r="J4" s="39"/>
      <c r="K4" s="7"/>
      <c r="L4" s="7"/>
      <c r="M4" s="7"/>
      <c r="N4" s="7"/>
      <c r="O4" s="7"/>
      <c r="P4" s="7"/>
      <c r="Q4" s="7"/>
      <c r="R4" s="7"/>
      <c r="S4" s="7"/>
      <c r="T4" s="14"/>
      <c r="U4" s="14"/>
      <c r="V4" s="14"/>
      <c r="W4" s="14"/>
      <c r="X4" s="17"/>
      <c r="Y4" s="14"/>
      <c r="Z4" s="17"/>
      <c r="AA4" s="14"/>
      <c r="AB4" s="6"/>
      <c r="AML4"/>
    </row>
    <row r="5" spans="1:28 1026:1026" s="11" customFormat="1" ht="12" customHeight="1" x14ac:dyDescent="0.2">
      <c r="A5" s="4"/>
      <c r="B5" s="8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6"/>
      <c r="Y5" s="7"/>
      <c r="Z5" s="6"/>
      <c r="AA5" s="7"/>
      <c r="AB5" s="6"/>
      <c r="AML5"/>
    </row>
    <row r="6" spans="1:28 1026:1026" x14ac:dyDescent="0.2">
      <c r="A6" s="53" t="s">
        <v>81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 1026:1026" ht="22.5" customHeight="1" x14ac:dyDescent="0.2">
      <c r="A7" s="54" t="s">
        <v>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 t="s">
        <v>6</v>
      </c>
      <c r="P7" s="55" t="s">
        <v>7</v>
      </c>
      <c r="Q7" s="55"/>
      <c r="R7" s="55" t="s">
        <v>8</v>
      </c>
      <c r="S7" s="55" t="s">
        <v>9</v>
      </c>
      <c r="T7" s="56" t="s">
        <v>10</v>
      </c>
      <c r="U7" s="56"/>
      <c r="V7" s="55" t="s">
        <v>11</v>
      </c>
      <c r="W7" s="40" t="s">
        <v>80</v>
      </c>
      <c r="X7" s="40"/>
      <c r="Y7" s="40"/>
      <c r="Z7" s="40"/>
      <c r="AA7" s="40"/>
      <c r="AB7" s="40"/>
    </row>
    <row r="8" spans="1:28 1026:1026" ht="24" customHeight="1" x14ac:dyDescent="0.2">
      <c r="A8" s="40" t="s">
        <v>12</v>
      </c>
      <c r="B8" s="40"/>
      <c r="C8" s="44" t="s">
        <v>71</v>
      </c>
      <c r="D8" s="45"/>
      <c r="E8" s="44" t="s">
        <v>69</v>
      </c>
      <c r="F8" s="48"/>
      <c r="G8" s="45"/>
      <c r="H8" s="41" t="s">
        <v>18</v>
      </c>
      <c r="I8" s="42"/>
      <c r="J8" s="43"/>
      <c r="K8" s="40" t="s">
        <v>13</v>
      </c>
      <c r="L8" s="40" t="s">
        <v>74</v>
      </c>
      <c r="M8" s="40"/>
      <c r="N8" s="40" t="s">
        <v>70</v>
      </c>
      <c r="O8" s="55"/>
      <c r="P8" s="2" t="s">
        <v>14</v>
      </c>
      <c r="Q8" s="2" t="s">
        <v>15</v>
      </c>
      <c r="R8" s="55"/>
      <c r="S8" s="55"/>
      <c r="T8" s="1" t="s">
        <v>75</v>
      </c>
      <c r="U8" s="1" t="s">
        <v>76</v>
      </c>
      <c r="V8" s="55"/>
      <c r="W8" s="1" t="s">
        <v>77</v>
      </c>
      <c r="X8" s="1" t="s">
        <v>16</v>
      </c>
      <c r="Y8" s="1" t="s">
        <v>78</v>
      </c>
      <c r="Z8" s="1" t="s">
        <v>16</v>
      </c>
      <c r="AA8" s="1" t="s">
        <v>79</v>
      </c>
      <c r="AB8" s="1" t="s">
        <v>16</v>
      </c>
    </row>
    <row r="9" spans="1:28 1026:1026" ht="67.5" customHeight="1" x14ac:dyDescent="0.2">
      <c r="A9" s="1" t="s">
        <v>17</v>
      </c>
      <c r="B9" s="1" t="s">
        <v>18</v>
      </c>
      <c r="C9" s="46"/>
      <c r="D9" s="47"/>
      <c r="E9" s="46"/>
      <c r="F9" s="49"/>
      <c r="G9" s="47"/>
      <c r="H9" s="22" t="s">
        <v>72</v>
      </c>
      <c r="I9" s="41" t="s">
        <v>73</v>
      </c>
      <c r="J9" s="43"/>
      <c r="K9" s="40"/>
      <c r="L9" s="1" t="s">
        <v>17</v>
      </c>
      <c r="M9" s="1" t="s">
        <v>18</v>
      </c>
      <c r="N9" s="40"/>
      <c r="O9" s="2" t="s">
        <v>19</v>
      </c>
      <c r="P9" s="2" t="s">
        <v>20</v>
      </c>
      <c r="Q9" s="2" t="s">
        <v>21</v>
      </c>
      <c r="R9" s="2" t="s">
        <v>22</v>
      </c>
      <c r="S9" s="2" t="s">
        <v>23</v>
      </c>
      <c r="T9" s="1" t="s">
        <v>24</v>
      </c>
      <c r="U9" s="1" t="s">
        <v>25</v>
      </c>
      <c r="V9" s="2" t="s">
        <v>26</v>
      </c>
      <c r="W9" s="1" t="s">
        <v>27</v>
      </c>
      <c r="X9" s="1" t="s">
        <v>28</v>
      </c>
      <c r="Y9" s="1" t="s">
        <v>29</v>
      </c>
      <c r="Z9" s="1" t="s">
        <v>30</v>
      </c>
      <c r="AA9" s="1" t="s">
        <v>31</v>
      </c>
      <c r="AB9" s="1" t="s">
        <v>32</v>
      </c>
    </row>
    <row r="10" spans="1:28 1026:1026" s="12" customFormat="1" ht="35.25" customHeight="1" x14ac:dyDescent="0.2">
      <c r="A10" s="15" t="s">
        <v>125</v>
      </c>
      <c r="B10" s="16" t="s">
        <v>126</v>
      </c>
      <c r="C10" s="15" t="s">
        <v>50</v>
      </c>
      <c r="D10" s="15" t="s">
        <v>127</v>
      </c>
      <c r="E10" s="15" t="s">
        <v>51</v>
      </c>
      <c r="F10" s="15" t="s">
        <v>128</v>
      </c>
      <c r="G10" s="24" t="s">
        <v>85</v>
      </c>
      <c r="H10" s="16" t="s">
        <v>34</v>
      </c>
      <c r="I10" s="16" t="s">
        <v>129</v>
      </c>
      <c r="J10" s="16" t="s">
        <v>130</v>
      </c>
      <c r="K10" s="15">
        <v>1</v>
      </c>
      <c r="L10" s="15" t="s">
        <v>52</v>
      </c>
      <c r="M10" s="16" t="s">
        <v>36</v>
      </c>
      <c r="N10" s="15">
        <v>3</v>
      </c>
      <c r="O10" s="28"/>
      <c r="P10" s="29"/>
      <c r="Q10" s="29"/>
      <c r="R10" s="28">
        <f t="shared" ref="R10:R18" si="0">O10+P10-Q10</f>
        <v>0</v>
      </c>
      <c r="S10" s="29"/>
      <c r="T10" s="30">
        <v>0</v>
      </c>
      <c r="U10" s="30">
        <v>103950</v>
      </c>
      <c r="V10" s="30">
        <f t="shared" ref="V10:V18" si="1">R10-S10+T10+U10</f>
        <v>103950</v>
      </c>
      <c r="W10" s="30">
        <v>103950</v>
      </c>
      <c r="X10" s="25">
        <f>W10/V10</f>
        <v>1</v>
      </c>
      <c r="Y10" s="30">
        <v>103950</v>
      </c>
      <c r="Z10" s="25">
        <f>Y10/V10</f>
        <v>1</v>
      </c>
      <c r="AA10" s="30">
        <v>103950</v>
      </c>
      <c r="AB10" s="25">
        <f t="shared" ref="AB10:AB18" si="2">AA10/V10</f>
        <v>1</v>
      </c>
      <c r="AML10"/>
    </row>
    <row r="11" spans="1:28 1026:1026" s="12" customFormat="1" ht="33.75" x14ac:dyDescent="0.2">
      <c r="A11" s="15" t="s">
        <v>53</v>
      </c>
      <c r="B11" s="16" t="s">
        <v>47</v>
      </c>
      <c r="C11" s="15" t="s">
        <v>54</v>
      </c>
      <c r="D11" s="15" t="s">
        <v>55</v>
      </c>
      <c r="E11" s="15" t="s">
        <v>56</v>
      </c>
      <c r="F11" s="15" t="s">
        <v>49</v>
      </c>
      <c r="G11" s="24" t="s">
        <v>85</v>
      </c>
      <c r="H11" s="16" t="s">
        <v>48</v>
      </c>
      <c r="I11" s="16" t="s">
        <v>68</v>
      </c>
      <c r="J11" s="16" t="s">
        <v>87</v>
      </c>
      <c r="K11" s="15">
        <v>1</v>
      </c>
      <c r="L11" s="15" t="s">
        <v>52</v>
      </c>
      <c r="M11" s="16" t="s">
        <v>36</v>
      </c>
      <c r="N11" s="15">
        <v>1</v>
      </c>
      <c r="O11" s="28"/>
      <c r="P11" s="29"/>
      <c r="Q11" s="29"/>
      <c r="R11" s="28">
        <f t="shared" si="0"/>
        <v>0</v>
      </c>
      <c r="S11" s="29"/>
      <c r="T11" s="30">
        <v>3254815</v>
      </c>
      <c r="U11" s="30">
        <v>0</v>
      </c>
      <c r="V11" s="30">
        <f t="shared" si="1"/>
        <v>3254815</v>
      </c>
      <c r="W11" s="30">
        <v>3254815</v>
      </c>
      <c r="X11" s="25">
        <f t="shared" ref="X11:X18" si="3">W11/V11</f>
        <v>1</v>
      </c>
      <c r="Y11" s="30">
        <v>2408199.29</v>
      </c>
      <c r="Z11" s="25">
        <f t="shared" ref="Z11:Z18" si="4">Y11/V11</f>
        <v>0.73988822406188981</v>
      </c>
      <c r="AA11" s="30">
        <v>2408199.29</v>
      </c>
      <c r="AB11" s="25">
        <f t="shared" si="2"/>
        <v>0.73988822406188981</v>
      </c>
      <c r="AML11"/>
    </row>
    <row r="12" spans="1:28 1026:1026" s="12" customFormat="1" ht="33.75" x14ac:dyDescent="0.2">
      <c r="A12" s="15" t="s">
        <v>53</v>
      </c>
      <c r="B12" s="16" t="s">
        <v>47</v>
      </c>
      <c r="C12" s="15" t="s">
        <v>57</v>
      </c>
      <c r="D12" s="15" t="s">
        <v>58</v>
      </c>
      <c r="E12" s="15" t="s">
        <v>51</v>
      </c>
      <c r="F12" s="15" t="s">
        <v>59</v>
      </c>
      <c r="G12" s="24" t="s">
        <v>85</v>
      </c>
      <c r="H12" s="16" t="s">
        <v>34</v>
      </c>
      <c r="I12" s="16" t="s">
        <v>43</v>
      </c>
      <c r="J12" s="16" t="s">
        <v>88</v>
      </c>
      <c r="K12" s="15">
        <v>2</v>
      </c>
      <c r="L12" s="15" t="s">
        <v>52</v>
      </c>
      <c r="M12" s="16" t="s">
        <v>36</v>
      </c>
      <c r="N12" s="15">
        <v>1</v>
      </c>
      <c r="O12" s="28"/>
      <c r="P12" s="29"/>
      <c r="Q12" s="29"/>
      <c r="R12" s="28">
        <f t="shared" si="0"/>
        <v>0</v>
      </c>
      <c r="S12" s="29"/>
      <c r="T12" s="30">
        <v>4655023</v>
      </c>
      <c r="U12" s="30">
        <v>0</v>
      </c>
      <c r="V12" s="30">
        <f t="shared" si="1"/>
        <v>4655023</v>
      </c>
      <c r="W12" s="30">
        <v>0</v>
      </c>
      <c r="X12" s="25">
        <f t="shared" si="3"/>
        <v>0</v>
      </c>
      <c r="Y12" s="30">
        <v>0</v>
      </c>
      <c r="Z12" s="25">
        <f t="shared" si="4"/>
        <v>0</v>
      </c>
      <c r="AA12" s="30">
        <v>0</v>
      </c>
      <c r="AB12" s="25">
        <f t="shared" si="2"/>
        <v>0</v>
      </c>
      <c r="AML12"/>
    </row>
    <row r="13" spans="1:28 1026:1026" s="12" customFormat="1" ht="33.75" x14ac:dyDescent="0.2">
      <c r="A13" s="15" t="s">
        <v>53</v>
      </c>
      <c r="B13" s="16" t="s">
        <v>47</v>
      </c>
      <c r="C13" s="15" t="s">
        <v>57</v>
      </c>
      <c r="D13" s="15" t="s">
        <v>58</v>
      </c>
      <c r="E13" s="15" t="s">
        <v>51</v>
      </c>
      <c r="F13" s="15" t="s">
        <v>59</v>
      </c>
      <c r="G13" s="24" t="s">
        <v>85</v>
      </c>
      <c r="H13" s="16" t="s">
        <v>34</v>
      </c>
      <c r="I13" s="16" t="s">
        <v>43</v>
      </c>
      <c r="J13" s="16" t="s">
        <v>88</v>
      </c>
      <c r="K13" s="15">
        <v>2</v>
      </c>
      <c r="L13" s="15" t="s">
        <v>60</v>
      </c>
      <c r="M13" s="16" t="s">
        <v>44</v>
      </c>
      <c r="N13" s="15">
        <v>1</v>
      </c>
      <c r="O13" s="28"/>
      <c r="P13" s="29"/>
      <c r="Q13" s="29"/>
      <c r="R13" s="28">
        <f t="shared" si="0"/>
        <v>0</v>
      </c>
      <c r="S13" s="29"/>
      <c r="T13" s="30">
        <v>150502737</v>
      </c>
      <c r="U13" s="30">
        <v>0</v>
      </c>
      <c r="V13" s="30">
        <f t="shared" si="1"/>
        <v>150502737</v>
      </c>
      <c r="W13" s="30">
        <v>150272547.09</v>
      </c>
      <c r="X13" s="25">
        <f t="shared" si="3"/>
        <v>0.99847052675194869</v>
      </c>
      <c r="Y13" s="30">
        <v>115863678.15000001</v>
      </c>
      <c r="Z13" s="25">
        <f>W12/V13</f>
        <v>0</v>
      </c>
      <c r="AA13" s="30">
        <v>113990444.84</v>
      </c>
      <c r="AB13" s="25">
        <f t="shared" si="2"/>
        <v>0.75739781954928831</v>
      </c>
      <c r="AML13"/>
    </row>
    <row r="14" spans="1:28 1026:1026" s="12" customFormat="1" ht="45" x14ac:dyDescent="0.2">
      <c r="A14" s="15" t="s">
        <v>53</v>
      </c>
      <c r="B14" s="16" t="s">
        <v>47</v>
      </c>
      <c r="C14" s="15" t="s">
        <v>50</v>
      </c>
      <c r="D14" s="15" t="s">
        <v>55</v>
      </c>
      <c r="E14" s="15" t="s">
        <v>51</v>
      </c>
      <c r="F14" s="15" t="s">
        <v>42</v>
      </c>
      <c r="G14" s="24" t="s">
        <v>85</v>
      </c>
      <c r="H14" s="16" t="s">
        <v>34</v>
      </c>
      <c r="I14" s="16" t="s">
        <v>89</v>
      </c>
      <c r="J14" s="16" t="s">
        <v>90</v>
      </c>
      <c r="K14" s="15">
        <v>1</v>
      </c>
      <c r="L14" s="15" t="s">
        <v>52</v>
      </c>
      <c r="M14" s="16" t="s">
        <v>36</v>
      </c>
      <c r="N14" s="15">
        <v>1</v>
      </c>
      <c r="O14" s="28"/>
      <c r="P14" s="29"/>
      <c r="Q14" s="29"/>
      <c r="R14" s="28">
        <f t="shared" si="0"/>
        <v>0</v>
      </c>
      <c r="S14" s="29"/>
      <c r="T14" s="30">
        <v>89716659</v>
      </c>
      <c r="U14" s="30">
        <v>0</v>
      </c>
      <c r="V14" s="30">
        <f t="shared" si="1"/>
        <v>89716659</v>
      </c>
      <c r="W14" s="30">
        <v>82523350.840000004</v>
      </c>
      <c r="X14" s="25">
        <f t="shared" si="3"/>
        <v>0.91982193451942973</v>
      </c>
      <c r="Y14" s="30">
        <v>59795533.079999998</v>
      </c>
      <c r="Z14" s="25">
        <f t="shared" si="4"/>
        <v>0.66649308775530747</v>
      </c>
      <c r="AA14" s="30">
        <v>59795533.079999998</v>
      </c>
      <c r="AB14" s="25">
        <f t="shared" si="2"/>
        <v>0.66649308775530747</v>
      </c>
      <c r="AML14"/>
    </row>
    <row r="15" spans="1:28 1026:1026" s="12" customFormat="1" ht="45" x14ac:dyDescent="0.2">
      <c r="A15" s="15" t="s">
        <v>53</v>
      </c>
      <c r="B15" s="16" t="s">
        <v>47</v>
      </c>
      <c r="C15" s="15" t="s">
        <v>50</v>
      </c>
      <c r="D15" s="15" t="s">
        <v>63</v>
      </c>
      <c r="E15" s="15" t="s">
        <v>51</v>
      </c>
      <c r="F15" s="15" t="s">
        <v>114</v>
      </c>
      <c r="G15" s="24" t="s">
        <v>115</v>
      </c>
      <c r="H15" s="16" t="s">
        <v>34</v>
      </c>
      <c r="I15" s="16" t="s">
        <v>116</v>
      </c>
      <c r="J15" s="16" t="s">
        <v>117</v>
      </c>
      <c r="K15" s="15">
        <v>1</v>
      </c>
      <c r="L15" s="15" t="s">
        <v>52</v>
      </c>
      <c r="M15" s="16" t="s">
        <v>36</v>
      </c>
      <c r="N15" s="15">
        <v>4</v>
      </c>
      <c r="O15" s="28"/>
      <c r="P15" s="29"/>
      <c r="Q15" s="29"/>
      <c r="R15" s="28">
        <f t="shared" si="0"/>
        <v>0</v>
      </c>
      <c r="S15" s="29"/>
      <c r="T15" s="30">
        <v>0</v>
      </c>
      <c r="U15" s="30">
        <v>0</v>
      </c>
      <c r="V15" s="30">
        <f t="shared" si="1"/>
        <v>0</v>
      </c>
      <c r="W15" s="30">
        <v>0</v>
      </c>
      <c r="X15" s="25" t="e">
        <f t="shared" si="3"/>
        <v>#DIV/0!</v>
      </c>
      <c r="Y15" s="30">
        <v>0</v>
      </c>
      <c r="Z15" s="25" t="e">
        <f t="shared" si="4"/>
        <v>#DIV/0!</v>
      </c>
      <c r="AA15" s="30">
        <v>0</v>
      </c>
      <c r="AB15" s="25" t="e">
        <f t="shared" si="2"/>
        <v>#DIV/0!</v>
      </c>
      <c r="AML15"/>
    </row>
    <row r="16" spans="1:28 1026:1026" s="27" customFormat="1" ht="33.75" x14ac:dyDescent="0.2">
      <c r="A16" s="15" t="s">
        <v>53</v>
      </c>
      <c r="B16" s="16" t="s">
        <v>47</v>
      </c>
      <c r="C16" s="15" t="s">
        <v>50</v>
      </c>
      <c r="D16" s="15" t="s">
        <v>61</v>
      </c>
      <c r="E16" s="15" t="s">
        <v>51</v>
      </c>
      <c r="F16" s="15" t="s">
        <v>62</v>
      </c>
      <c r="G16" s="24" t="s">
        <v>85</v>
      </c>
      <c r="H16" s="16" t="s">
        <v>34</v>
      </c>
      <c r="I16" s="16" t="s">
        <v>91</v>
      </c>
      <c r="J16" s="16" t="s">
        <v>92</v>
      </c>
      <c r="K16" s="15">
        <v>1</v>
      </c>
      <c r="L16" s="15" t="s">
        <v>52</v>
      </c>
      <c r="M16" s="16" t="s">
        <v>36</v>
      </c>
      <c r="N16" s="15">
        <v>3</v>
      </c>
      <c r="O16" s="28"/>
      <c r="P16" s="29"/>
      <c r="Q16" s="29"/>
      <c r="R16" s="28">
        <f t="shared" si="0"/>
        <v>0</v>
      </c>
      <c r="S16" s="29"/>
      <c r="T16" s="30">
        <v>46675084</v>
      </c>
      <c r="U16" s="31">
        <v>0</v>
      </c>
      <c r="V16" s="31">
        <f t="shared" si="1"/>
        <v>46675084</v>
      </c>
      <c r="W16" s="30">
        <v>35558757.810000002</v>
      </c>
      <c r="X16" s="25">
        <f t="shared" si="3"/>
        <v>0.76183596820093569</v>
      </c>
      <c r="Y16" s="30">
        <v>20968951.280000001</v>
      </c>
      <c r="Z16" s="25">
        <f t="shared" si="4"/>
        <v>0.44925363776527966</v>
      </c>
      <c r="AA16" s="30">
        <v>20816252.780000001</v>
      </c>
      <c r="AB16" s="25">
        <f t="shared" si="2"/>
        <v>0.44598211713984276</v>
      </c>
      <c r="AML16" s="26"/>
    </row>
    <row r="17" spans="1:28 1026:1026" s="12" customFormat="1" ht="33.75" x14ac:dyDescent="0.2">
      <c r="A17" s="15" t="s">
        <v>53</v>
      </c>
      <c r="B17" s="16" t="s">
        <v>47</v>
      </c>
      <c r="C17" s="15" t="s">
        <v>50</v>
      </c>
      <c r="D17" s="15" t="s">
        <v>63</v>
      </c>
      <c r="E17" s="15" t="s">
        <v>51</v>
      </c>
      <c r="F17" s="15" t="s">
        <v>38</v>
      </c>
      <c r="G17" s="24" t="s">
        <v>85</v>
      </c>
      <c r="H17" s="16" t="s">
        <v>34</v>
      </c>
      <c r="I17" s="16" t="s">
        <v>39</v>
      </c>
      <c r="J17" s="16" t="s">
        <v>93</v>
      </c>
      <c r="K17" s="15">
        <v>1</v>
      </c>
      <c r="L17" s="15" t="s">
        <v>52</v>
      </c>
      <c r="M17" s="16" t="s">
        <v>36</v>
      </c>
      <c r="N17" s="15">
        <v>1</v>
      </c>
      <c r="O17" s="28"/>
      <c r="P17" s="29"/>
      <c r="Q17" s="29"/>
      <c r="R17" s="28">
        <f t="shared" si="0"/>
        <v>0</v>
      </c>
      <c r="S17" s="29"/>
      <c r="T17" s="30">
        <v>537162419.89999998</v>
      </c>
      <c r="U17" s="30">
        <v>0</v>
      </c>
      <c r="V17" s="30">
        <f t="shared" si="1"/>
        <v>537162419.89999998</v>
      </c>
      <c r="W17" s="30">
        <v>521210917.97000003</v>
      </c>
      <c r="X17" s="25">
        <f t="shared" ref="X17" si="5">W17/V17</f>
        <v>0.97030413644169389</v>
      </c>
      <c r="Y17" s="30">
        <v>405611633.35000002</v>
      </c>
      <c r="Z17" s="25">
        <f t="shared" ref="Z17" si="6">Y17/V17</f>
        <v>0.75510054002941995</v>
      </c>
      <c r="AA17" s="30">
        <v>397809888.70999998</v>
      </c>
      <c r="AB17" s="25">
        <f t="shared" ref="AB17" si="7">AA17/V17</f>
        <v>0.74057654439798237</v>
      </c>
      <c r="AML17"/>
    </row>
    <row r="18" spans="1:28 1026:1026" s="12" customFormat="1" ht="45" x14ac:dyDescent="0.2">
      <c r="A18" s="15" t="s">
        <v>53</v>
      </c>
      <c r="B18" s="16" t="s">
        <v>47</v>
      </c>
      <c r="C18" s="15" t="s">
        <v>50</v>
      </c>
      <c r="D18" s="15" t="s">
        <v>61</v>
      </c>
      <c r="E18" s="15" t="s">
        <v>51</v>
      </c>
      <c r="F18" s="15" t="s">
        <v>41</v>
      </c>
      <c r="G18" s="24" t="s">
        <v>85</v>
      </c>
      <c r="H18" s="16" t="s">
        <v>34</v>
      </c>
      <c r="I18" s="16" t="s">
        <v>94</v>
      </c>
      <c r="J18" s="16" t="s">
        <v>95</v>
      </c>
      <c r="K18" s="15">
        <v>1</v>
      </c>
      <c r="L18" s="15" t="s">
        <v>52</v>
      </c>
      <c r="M18" s="16" t="s">
        <v>36</v>
      </c>
      <c r="N18" s="15">
        <v>3</v>
      </c>
      <c r="O18" s="28"/>
      <c r="P18" s="29"/>
      <c r="Q18" s="29"/>
      <c r="R18" s="28">
        <f t="shared" si="0"/>
        <v>0</v>
      </c>
      <c r="S18" s="29"/>
      <c r="T18" s="30">
        <v>40845754</v>
      </c>
      <c r="U18" s="30">
        <v>0</v>
      </c>
      <c r="V18" s="30">
        <f t="shared" si="1"/>
        <v>40845754</v>
      </c>
      <c r="W18" s="30">
        <v>34053389.490000002</v>
      </c>
      <c r="X18" s="25">
        <f t="shared" si="3"/>
        <v>0.83370696229527319</v>
      </c>
      <c r="Y18" s="30">
        <v>30676885.780000001</v>
      </c>
      <c r="Z18" s="25">
        <f t="shared" si="4"/>
        <v>0.75104222044719759</v>
      </c>
      <c r="AA18" s="30">
        <v>30676885.780000001</v>
      </c>
      <c r="AB18" s="25">
        <f t="shared" si="2"/>
        <v>0.75104222044719759</v>
      </c>
      <c r="AML18"/>
    </row>
    <row r="19" spans="1:28 1026:1026" s="12" customFormat="1" ht="45" x14ac:dyDescent="0.2">
      <c r="A19" s="15" t="s">
        <v>53</v>
      </c>
      <c r="B19" s="16" t="s">
        <v>47</v>
      </c>
      <c r="C19" s="15" t="s">
        <v>50</v>
      </c>
      <c r="D19" s="15" t="s">
        <v>63</v>
      </c>
      <c r="E19" s="15" t="s">
        <v>51</v>
      </c>
      <c r="F19" s="15" t="s">
        <v>40</v>
      </c>
      <c r="G19" s="24" t="s">
        <v>85</v>
      </c>
      <c r="H19" s="16" t="s">
        <v>34</v>
      </c>
      <c r="I19" s="16" t="s">
        <v>96</v>
      </c>
      <c r="J19" s="16" t="s">
        <v>97</v>
      </c>
      <c r="K19" s="15">
        <v>1</v>
      </c>
      <c r="L19" s="15" t="s">
        <v>52</v>
      </c>
      <c r="M19" s="16" t="s">
        <v>36</v>
      </c>
      <c r="N19" s="15">
        <v>3</v>
      </c>
      <c r="O19" s="28"/>
      <c r="P19" s="29"/>
      <c r="Q19" s="29"/>
      <c r="R19" s="28">
        <f t="shared" ref="R19:R32" si="8">O19+P19-Q19</f>
        <v>0</v>
      </c>
      <c r="S19" s="29"/>
      <c r="T19" s="30">
        <v>1535500</v>
      </c>
      <c r="U19" s="30">
        <v>0</v>
      </c>
      <c r="V19" s="30">
        <f t="shared" ref="V19:V32" si="9">R19-S19+T19+U19</f>
        <v>1535500</v>
      </c>
      <c r="W19" s="30">
        <v>1511832</v>
      </c>
      <c r="X19" s="25">
        <f t="shared" ref="X19:X32" si="10">W19/V19</f>
        <v>0.98458612829697167</v>
      </c>
      <c r="Y19" s="30">
        <v>1052656.8600000001</v>
      </c>
      <c r="Z19" s="25">
        <f t="shared" ref="Z19:Z32" si="11">Y19/V19</f>
        <v>0.68554663627482915</v>
      </c>
      <c r="AA19" s="30">
        <v>1052656.8600000001</v>
      </c>
      <c r="AB19" s="25">
        <f t="shared" ref="AB19:AB32" si="12">AA19/V19</f>
        <v>0.68554663627482915</v>
      </c>
      <c r="AML19"/>
    </row>
    <row r="20" spans="1:28 1026:1026" s="12" customFormat="1" ht="45" x14ac:dyDescent="0.2">
      <c r="A20" s="15" t="s">
        <v>53</v>
      </c>
      <c r="B20" s="16" t="s">
        <v>47</v>
      </c>
      <c r="C20" s="15" t="s">
        <v>50</v>
      </c>
      <c r="D20" s="15" t="s">
        <v>63</v>
      </c>
      <c r="E20" s="15" t="s">
        <v>51</v>
      </c>
      <c r="F20" s="15" t="s">
        <v>118</v>
      </c>
      <c r="G20" s="24" t="s">
        <v>86</v>
      </c>
      <c r="H20" s="16" t="s">
        <v>34</v>
      </c>
      <c r="I20" s="16" t="s">
        <v>119</v>
      </c>
      <c r="J20" s="16" t="s">
        <v>120</v>
      </c>
      <c r="K20" s="15">
        <v>1</v>
      </c>
      <c r="L20" s="15" t="s">
        <v>52</v>
      </c>
      <c r="M20" s="16" t="s">
        <v>36</v>
      </c>
      <c r="N20" s="15">
        <v>4</v>
      </c>
      <c r="O20" s="28"/>
      <c r="P20" s="29"/>
      <c r="Q20" s="29"/>
      <c r="R20" s="28">
        <f t="shared" si="8"/>
        <v>0</v>
      </c>
      <c r="S20" s="29"/>
      <c r="T20" s="30">
        <v>14605892</v>
      </c>
      <c r="U20" s="30">
        <v>0</v>
      </c>
      <c r="V20" s="30">
        <f t="shared" si="9"/>
        <v>14605892</v>
      </c>
      <c r="W20" s="30">
        <v>715437.51</v>
      </c>
      <c r="X20" s="25">
        <f t="shared" si="10"/>
        <v>4.8982801598149571E-2</v>
      </c>
      <c r="Y20" s="30">
        <v>27750</v>
      </c>
      <c r="Z20" s="25">
        <f t="shared" si="11"/>
        <v>1.8999181973959551E-3</v>
      </c>
      <c r="AA20" s="30">
        <v>27750</v>
      </c>
      <c r="AB20" s="25">
        <f t="shared" si="12"/>
        <v>1.8999181973959551E-3</v>
      </c>
      <c r="AML20"/>
    </row>
    <row r="21" spans="1:28 1026:1026" s="12" customFormat="1" ht="33.75" x14ac:dyDescent="0.2">
      <c r="A21" s="15" t="s">
        <v>53</v>
      </c>
      <c r="B21" s="16" t="s">
        <v>47</v>
      </c>
      <c r="C21" s="15" t="s">
        <v>50</v>
      </c>
      <c r="D21" s="15" t="s">
        <v>64</v>
      </c>
      <c r="E21" s="15" t="s">
        <v>51</v>
      </c>
      <c r="F21" s="15" t="s">
        <v>100</v>
      </c>
      <c r="G21" s="24" t="s">
        <v>85</v>
      </c>
      <c r="H21" s="16" t="s">
        <v>34</v>
      </c>
      <c r="I21" s="16" t="s">
        <v>101</v>
      </c>
      <c r="J21" s="16" t="s">
        <v>102</v>
      </c>
      <c r="K21" s="15">
        <v>1</v>
      </c>
      <c r="L21" s="15" t="s">
        <v>52</v>
      </c>
      <c r="M21" s="16" t="s">
        <v>36</v>
      </c>
      <c r="N21" s="15">
        <v>3</v>
      </c>
      <c r="O21" s="28"/>
      <c r="P21" s="29"/>
      <c r="Q21" s="29"/>
      <c r="R21" s="28">
        <f t="shared" si="8"/>
        <v>0</v>
      </c>
      <c r="S21" s="29"/>
      <c r="T21" s="30">
        <v>7769478.75</v>
      </c>
      <c r="U21" s="30">
        <v>0</v>
      </c>
      <c r="V21" s="30">
        <f t="shared" si="9"/>
        <v>7769478.75</v>
      </c>
      <c r="W21" s="30">
        <v>7769478.75</v>
      </c>
      <c r="X21" s="25">
        <f t="shared" si="10"/>
        <v>1</v>
      </c>
      <c r="Y21" s="30">
        <v>7769428.75</v>
      </c>
      <c r="Z21" s="25">
        <f t="shared" si="11"/>
        <v>0.99999356456184396</v>
      </c>
      <c r="AA21" s="30">
        <v>6998671.4500000002</v>
      </c>
      <c r="AB21" s="25">
        <f t="shared" si="12"/>
        <v>0.90079034581309592</v>
      </c>
      <c r="AML21"/>
    </row>
    <row r="22" spans="1:28 1026:1026" s="12" customFormat="1" ht="33.75" x14ac:dyDescent="0.2">
      <c r="A22" s="15" t="s">
        <v>53</v>
      </c>
      <c r="B22" s="16" t="s">
        <v>47</v>
      </c>
      <c r="C22" s="15" t="s">
        <v>50</v>
      </c>
      <c r="D22" s="15" t="s">
        <v>64</v>
      </c>
      <c r="E22" s="15" t="s">
        <v>51</v>
      </c>
      <c r="F22" s="15" t="s">
        <v>65</v>
      </c>
      <c r="G22" s="24" t="s">
        <v>85</v>
      </c>
      <c r="H22" s="16" t="s">
        <v>34</v>
      </c>
      <c r="I22" s="16" t="s">
        <v>35</v>
      </c>
      <c r="J22" s="16" t="s">
        <v>98</v>
      </c>
      <c r="K22" s="15">
        <v>1</v>
      </c>
      <c r="L22" s="15" t="s">
        <v>52</v>
      </c>
      <c r="M22" s="16" t="s">
        <v>36</v>
      </c>
      <c r="N22" s="15">
        <v>4</v>
      </c>
      <c r="O22" s="28"/>
      <c r="P22" s="29"/>
      <c r="Q22" s="29"/>
      <c r="R22" s="28">
        <f t="shared" si="8"/>
        <v>0</v>
      </c>
      <c r="S22" s="29"/>
      <c r="T22" s="30">
        <v>1506000</v>
      </c>
      <c r="U22" s="30">
        <v>0</v>
      </c>
      <c r="V22" s="30">
        <f t="shared" si="9"/>
        <v>1506000</v>
      </c>
      <c r="W22" s="30">
        <v>115613.22</v>
      </c>
      <c r="X22" s="25">
        <f t="shared" si="10"/>
        <v>7.6768406374501996E-2</v>
      </c>
      <c r="Y22" s="30">
        <v>98824.960000000006</v>
      </c>
      <c r="Z22" s="25">
        <f t="shared" si="11"/>
        <v>6.5620823373173973E-2</v>
      </c>
      <c r="AA22" s="30">
        <v>98144.960000000006</v>
      </c>
      <c r="AB22" s="25">
        <f t="shared" si="12"/>
        <v>6.5169296148738384E-2</v>
      </c>
      <c r="AML22"/>
    </row>
    <row r="23" spans="1:28 1026:1026" s="12" customFormat="1" ht="33.75" x14ac:dyDescent="0.2">
      <c r="A23" s="15" t="s">
        <v>53</v>
      </c>
      <c r="B23" s="16" t="s">
        <v>47</v>
      </c>
      <c r="C23" s="15" t="s">
        <v>50</v>
      </c>
      <c r="D23" s="15" t="s">
        <v>64</v>
      </c>
      <c r="E23" s="15" t="s">
        <v>51</v>
      </c>
      <c r="F23" s="15" t="s">
        <v>65</v>
      </c>
      <c r="G23" s="24" t="s">
        <v>85</v>
      </c>
      <c r="H23" s="16" t="s">
        <v>34</v>
      </c>
      <c r="I23" s="16" t="s">
        <v>35</v>
      </c>
      <c r="J23" s="16" t="s">
        <v>98</v>
      </c>
      <c r="K23" s="15">
        <v>1</v>
      </c>
      <c r="L23" s="15" t="s">
        <v>52</v>
      </c>
      <c r="M23" s="16" t="s">
        <v>36</v>
      </c>
      <c r="N23" s="15">
        <v>3</v>
      </c>
      <c r="O23" s="28"/>
      <c r="P23" s="29"/>
      <c r="Q23" s="29"/>
      <c r="R23" s="28">
        <f t="shared" si="8"/>
        <v>0</v>
      </c>
      <c r="S23" s="29"/>
      <c r="T23" s="30">
        <v>52263652.450000003</v>
      </c>
      <c r="U23" s="30">
        <v>0</v>
      </c>
      <c r="V23" s="30">
        <f t="shared" si="9"/>
        <v>52263652.450000003</v>
      </c>
      <c r="W23" s="30">
        <v>48040768.219999999</v>
      </c>
      <c r="X23" s="25">
        <f t="shared" si="10"/>
        <v>0.9192003613976274</v>
      </c>
      <c r="Y23" s="30">
        <v>32252295.960000001</v>
      </c>
      <c r="Z23" s="25">
        <f t="shared" si="11"/>
        <v>0.61710757760099866</v>
      </c>
      <c r="AA23" s="30">
        <v>32017656.370000001</v>
      </c>
      <c r="AB23" s="25">
        <f t="shared" si="12"/>
        <v>0.61261804081968629</v>
      </c>
      <c r="AML23"/>
    </row>
    <row r="24" spans="1:28 1026:1026" s="12" customFormat="1" ht="33.75" x14ac:dyDescent="0.2">
      <c r="A24" s="15" t="s">
        <v>53</v>
      </c>
      <c r="B24" s="16" t="s">
        <v>47</v>
      </c>
      <c r="C24" s="15" t="s">
        <v>50</v>
      </c>
      <c r="D24" s="15" t="s">
        <v>64</v>
      </c>
      <c r="E24" s="15" t="s">
        <v>51</v>
      </c>
      <c r="F24" s="15" t="s">
        <v>65</v>
      </c>
      <c r="G24" s="24" t="s">
        <v>85</v>
      </c>
      <c r="H24" s="16" t="s">
        <v>34</v>
      </c>
      <c r="I24" s="16" t="s">
        <v>35</v>
      </c>
      <c r="J24" s="16" t="s">
        <v>98</v>
      </c>
      <c r="K24" s="15">
        <v>1</v>
      </c>
      <c r="L24" s="15" t="s">
        <v>66</v>
      </c>
      <c r="M24" s="16" t="s">
        <v>37</v>
      </c>
      <c r="N24" s="15">
        <v>3</v>
      </c>
      <c r="O24" s="28"/>
      <c r="P24" s="29"/>
      <c r="Q24" s="29"/>
      <c r="R24" s="28">
        <f t="shared" ref="R24:R26" si="13">O24+P24-Q24</f>
        <v>0</v>
      </c>
      <c r="S24" s="29"/>
      <c r="T24" s="30">
        <v>2284736</v>
      </c>
      <c r="U24" s="30">
        <v>0</v>
      </c>
      <c r="V24" s="30">
        <f t="shared" ref="V24:V26" si="14">R24-S24+T24+U24</f>
        <v>2284736</v>
      </c>
      <c r="W24" s="30">
        <v>2282795.6</v>
      </c>
      <c r="X24" s="25">
        <f t="shared" ref="X24:X26" si="15">W24/V24</f>
        <v>0.99915071150452395</v>
      </c>
      <c r="Y24" s="30">
        <v>2275548.4300000002</v>
      </c>
      <c r="Z24" s="25">
        <f t="shared" ref="Z24:Z26" si="16">Y24/V24</f>
        <v>0.99597871701588292</v>
      </c>
      <c r="AA24" s="30">
        <v>2275548.4300000002</v>
      </c>
      <c r="AB24" s="25">
        <f t="shared" ref="AB24:AB26" si="17">AA24/V24</f>
        <v>0.99597871701588292</v>
      </c>
      <c r="AML24"/>
    </row>
    <row r="25" spans="1:28 1026:1026" s="12" customFormat="1" ht="33.75" x14ac:dyDescent="0.2">
      <c r="A25" s="15" t="s">
        <v>121</v>
      </c>
      <c r="B25" s="16" t="s">
        <v>122</v>
      </c>
      <c r="C25" s="15" t="s">
        <v>50</v>
      </c>
      <c r="D25" s="15" t="s">
        <v>61</v>
      </c>
      <c r="E25" s="15" t="s">
        <v>51</v>
      </c>
      <c r="F25" s="15" t="s">
        <v>62</v>
      </c>
      <c r="G25" s="24" t="s">
        <v>123</v>
      </c>
      <c r="H25" s="16" t="s">
        <v>34</v>
      </c>
      <c r="I25" s="16" t="s">
        <v>91</v>
      </c>
      <c r="J25" s="16" t="s">
        <v>124</v>
      </c>
      <c r="K25" s="15">
        <v>1</v>
      </c>
      <c r="L25" s="15" t="s">
        <v>52</v>
      </c>
      <c r="M25" s="16" t="s">
        <v>36</v>
      </c>
      <c r="N25" s="15">
        <v>3</v>
      </c>
      <c r="O25" s="28"/>
      <c r="P25" s="29"/>
      <c r="Q25" s="29"/>
      <c r="R25" s="28">
        <f t="shared" si="13"/>
        <v>0</v>
      </c>
      <c r="S25" s="29"/>
      <c r="T25" s="30">
        <v>100000</v>
      </c>
      <c r="U25" s="30">
        <v>0</v>
      </c>
      <c r="V25" s="30">
        <f t="shared" si="14"/>
        <v>100000</v>
      </c>
      <c r="W25" s="30">
        <v>90767</v>
      </c>
      <c r="X25" s="25">
        <f t="shared" si="15"/>
        <v>0.90766999999999998</v>
      </c>
      <c r="Y25" s="30">
        <v>54356.84</v>
      </c>
      <c r="Z25" s="25">
        <f t="shared" si="16"/>
        <v>0.54356839999999995</v>
      </c>
      <c r="AA25" s="30">
        <v>54356.84</v>
      </c>
      <c r="AB25" s="25">
        <f t="shared" si="17"/>
        <v>0.54356839999999995</v>
      </c>
      <c r="AML25"/>
    </row>
    <row r="26" spans="1:28 1026:1026" s="12" customFormat="1" ht="33.75" x14ac:dyDescent="0.2">
      <c r="A26" s="15" t="s">
        <v>132</v>
      </c>
      <c r="B26" s="16" t="s">
        <v>133</v>
      </c>
      <c r="C26" s="15" t="s">
        <v>50</v>
      </c>
      <c r="D26" s="15" t="s">
        <v>64</v>
      </c>
      <c r="E26" s="15" t="s">
        <v>51</v>
      </c>
      <c r="F26" s="15" t="s">
        <v>65</v>
      </c>
      <c r="G26" s="24" t="s">
        <v>134</v>
      </c>
      <c r="H26" s="16" t="s">
        <v>34</v>
      </c>
      <c r="I26" s="16" t="s">
        <v>35</v>
      </c>
      <c r="J26" s="16" t="s">
        <v>135</v>
      </c>
      <c r="K26" s="15">
        <v>1</v>
      </c>
      <c r="L26" s="15" t="s">
        <v>52</v>
      </c>
      <c r="M26" s="16" t="s">
        <v>36</v>
      </c>
      <c r="N26" s="15">
        <v>3</v>
      </c>
      <c r="O26" s="28"/>
      <c r="P26" s="29"/>
      <c r="Q26" s="29"/>
      <c r="R26" s="28">
        <f t="shared" si="13"/>
        <v>0</v>
      </c>
      <c r="S26" s="29"/>
      <c r="T26" s="30">
        <v>6800</v>
      </c>
      <c r="U26" s="30">
        <v>0</v>
      </c>
      <c r="V26" s="30">
        <f t="shared" si="14"/>
        <v>6800</v>
      </c>
      <c r="W26" s="30">
        <v>6800</v>
      </c>
      <c r="X26" s="25">
        <f t="shared" si="15"/>
        <v>1</v>
      </c>
      <c r="Y26" s="30">
        <v>6800</v>
      </c>
      <c r="Z26" s="25">
        <f t="shared" si="16"/>
        <v>1</v>
      </c>
      <c r="AA26" s="30">
        <v>6800</v>
      </c>
      <c r="AB26" s="25">
        <f t="shared" si="17"/>
        <v>1</v>
      </c>
      <c r="AML26"/>
    </row>
    <row r="27" spans="1:28 1026:1026" s="12" customFormat="1" ht="33.75" x14ac:dyDescent="0.2">
      <c r="A27" s="15" t="s">
        <v>67</v>
      </c>
      <c r="B27" s="16" t="s">
        <v>33</v>
      </c>
      <c r="C27" s="15" t="s">
        <v>50</v>
      </c>
      <c r="D27" s="15" t="s">
        <v>61</v>
      </c>
      <c r="E27" s="15" t="s">
        <v>51</v>
      </c>
      <c r="F27" s="15" t="s">
        <v>62</v>
      </c>
      <c r="G27" s="24" t="s">
        <v>86</v>
      </c>
      <c r="H27" s="16" t="s">
        <v>34</v>
      </c>
      <c r="I27" s="16" t="s">
        <v>91</v>
      </c>
      <c r="J27" s="16" t="s">
        <v>103</v>
      </c>
      <c r="K27" s="15">
        <v>1</v>
      </c>
      <c r="L27" s="15" t="s">
        <v>52</v>
      </c>
      <c r="M27" s="16" t="s">
        <v>36</v>
      </c>
      <c r="N27" s="15">
        <v>3</v>
      </c>
      <c r="O27" s="28"/>
      <c r="P27" s="29"/>
      <c r="Q27" s="29"/>
      <c r="R27" s="28">
        <f t="shared" ref="R27" si="18">O27+P27-Q27</f>
        <v>0</v>
      </c>
      <c r="S27" s="29"/>
      <c r="T27" s="30">
        <v>1099501.8700000001</v>
      </c>
      <c r="U27" s="30">
        <v>0</v>
      </c>
      <c r="V27" s="30">
        <f t="shared" ref="V27:V28" si="19">R27-S27+T27+U27</f>
        <v>1099501.8700000001</v>
      </c>
      <c r="W27" s="30">
        <v>1099501.8700000001</v>
      </c>
      <c r="X27" s="25">
        <f t="shared" ref="X27" si="20">W27/V27</f>
        <v>1</v>
      </c>
      <c r="Y27" s="30">
        <v>949538.2</v>
      </c>
      <c r="Z27" s="25">
        <f t="shared" ref="Z27" si="21">Y27/V27</f>
        <v>0.86360762624260012</v>
      </c>
      <c r="AA27" s="30">
        <v>949538.2</v>
      </c>
      <c r="AB27" s="25">
        <f t="shared" ref="AB27" si="22">AA27/V27</f>
        <v>0.86360762624260012</v>
      </c>
      <c r="AML27"/>
    </row>
    <row r="28" spans="1:28 1026:1026" s="12" customFormat="1" ht="33.75" x14ac:dyDescent="0.2">
      <c r="A28" s="15" t="s">
        <v>67</v>
      </c>
      <c r="B28" s="16" t="s">
        <v>33</v>
      </c>
      <c r="C28" s="15" t="s">
        <v>50</v>
      </c>
      <c r="D28" s="15" t="s">
        <v>63</v>
      </c>
      <c r="E28" s="15" t="s">
        <v>51</v>
      </c>
      <c r="F28" s="15" t="s">
        <v>38</v>
      </c>
      <c r="G28" s="24" t="s">
        <v>86</v>
      </c>
      <c r="H28" s="16" t="s">
        <v>34</v>
      </c>
      <c r="I28" s="16" t="s">
        <v>39</v>
      </c>
      <c r="J28" s="16" t="s">
        <v>131</v>
      </c>
      <c r="K28" s="15">
        <v>1</v>
      </c>
      <c r="L28" s="15" t="s">
        <v>52</v>
      </c>
      <c r="M28" s="16" t="s">
        <v>36</v>
      </c>
      <c r="N28" s="15">
        <v>1</v>
      </c>
      <c r="O28" s="28"/>
      <c r="P28" s="29"/>
      <c r="Q28" s="29"/>
      <c r="R28" s="28">
        <f t="shared" ref="R28:R29" si="23">O28+P28-Q28</f>
        <v>0</v>
      </c>
      <c r="S28" s="29"/>
      <c r="T28" s="30">
        <v>5900.8</v>
      </c>
      <c r="U28" s="30">
        <v>0</v>
      </c>
      <c r="V28" s="30">
        <f t="shared" si="19"/>
        <v>5900.8</v>
      </c>
      <c r="W28" s="30">
        <v>5900.8</v>
      </c>
      <c r="X28" s="25">
        <f t="shared" ref="X28:X29" si="24">W28/V28</f>
        <v>1</v>
      </c>
      <c r="Y28" s="30">
        <v>5900.8</v>
      </c>
      <c r="Z28" s="25">
        <f t="shared" ref="Z28:Z29" si="25">Y28/V28</f>
        <v>1</v>
      </c>
      <c r="AA28" s="30">
        <v>5900.8</v>
      </c>
      <c r="AB28" s="25">
        <f t="shared" ref="AB28:AB29" si="26">AA28/V28</f>
        <v>1</v>
      </c>
      <c r="AML28"/>
    </row>
    <row r="29" spans="1:28 1026:1026" s="12" customFormat="1" ht="45" x14ac:dyDescent="0.2">
      <c r="A29" s="15" t="s">
        <v>67</v>
      </c>
      <c r="B29" s="16" t="s">
        <v>33</v>
      </c>
      <c r="C29" s="15" t="s">
        <v>50</v>
      </c>
      <c r="D29" s="15" t="s">
        <v>63</v>
      </c>
      <c r="E29" s="15" t="s">
        <v>51</v>
      </c>
      <c r="F29" s="15" t="s">
        <v>40</v>
      </c>
      <c r="G29" s="24" t="s">
        <v>86</v>
      </c>
      <c r="H29" s="16" t="s">
        <v>34</v>
      </c>
      <c r="I29" s="16" t="s">
        <v>96</v>
      </c>
      <c r="J29" s="16" t="s">
        <v>104</v>
      </c>
      <c r="K29" s="15">
        <v>1</v>
      </c>
      <c r="L29" s="15" t="s">
        <v>52</v>
      </c>
      <c r="M29" s="16" t="s">
        <v>36</v>
      </c>
      <c r="N29" s="15">
        <v>3</v>
      </c>
      <c r="O29" s="28"/>
      <c r="P29" s="29"/>
      <c r="Q29" s="29"/>
      <c r="R29" s="28">
        <f t="shared" si="23"/>
        <v>0</v>
      </c>
      <c r="S29" s="29"/>
      <c r="T29" s="30">
        <v>0</v>
      </c>
      <c r="U29" s="30">
        <v>0</v>
      </c>
      <c r="V29" s="30">
        <f t="shared" ref="V29" si="27">R29-S29+T29+U29</f>
        <v>0</v>
      </c>
      <c r="W29" s="30">
        <v>0</v>
      </c>
      <c r="X29" s="25" t="e">
        <f t="shared" si="24"/>
        <v>#DIV/0!</v>
      </c>
      <c r="Y29" s="30">
        <v>0</v>
      </c>
      <c r="Z29" s="25" t="e">
        <f t="shared" si="25"/>
        <v>#DIV/0!</v>
      </c>
      <c r="AA29" s="30">
        <v>0</v>
      </c>
      <c r="AB29" s="25" t="e">
        <f t="shared" si="26"/>
        <v>#DIV/0!</v>
      </c>
      <c r="AML29"/>
    </row>
    <row r="30" spans="1:28 1026:1026" s="12" customFormat="1" ht="33.75" x14ac:dyDescent="0.2">
      <c r="A30" s="15" t="s">
        <v>67</v>
      </c>
      <c r="B30" s="16" t="s">
        <v>33</v>
      </c>
      <c r="C30" s="15" t="s">
        <v>50</v>
      </c>
      <c r="D30" s="15" t="s">
        <v>64</v>
      </c>
      <c r="E30" s="15" t="s">
        <v>51</v>
      </c>
      <c r="F30" s="15" t="s">
        <v>65</v>
      </c>
      <c r="G30" s="24" t="s">
        <v>86</v>
      </c>
      <c r="H30" s="16" t="s">
        <v>34</v>
      </c>
      <c r="I30" s="16" t="s">
        <v>35</v>
      </c>
      <c r="J30" s="16" t="s">
        <v>99</v>
      </c>
      <c r="K30" s="15">
        <v>1</v>
      </c>
      <c r="L30" s="15" t="s">
        <v>52</v>
      </c>
      <c r="M30" s="16" t="s">
        <v>36</v>
      </c>
      <c r="N30" s="15">
        <v>3</v>
      </c>
      <c r="O30" s="28"/>
      <c r="P30" s="29"/>
      <c r="Q30" s="29"/>
      <c r="R30" s="28">
        <f t="shared" ref="R30" si="28">O30+P30-Q30</f>
        <v>0</v>
      </c>
      <c r="S30" s="29"/>
      <c r="T30" s="30">
        <v>181471.68</v>
      </c>
      <c r="U30" s="30">
        <v>0</v>
      </c>
      <c r="V30" s="30">
        <f t="shared" ref="V30" si="29">R30-S30+T30+U30</f>
        <v>181471.68</v>
      </c>
      <c r="W30" s="30">
        <v>181471.68</v>
      </c>
      <c r="X30" s="25">
        <f t="shared" ref="X30" si="30">W30/V30</f>
        <v>1</v>
      </c>
      <c r="Y30" s="30">
        <v>158750</v>
      </c>
      <c r="Z30" s="25">
        <f t="shared" ref="Z30" si="31">Y30/V30</f>
        <v>0.87479214387611337</v>
      </c>
      <c r="AA30" s="30">
        <v>158311.95000000001</v>
      </c>
      <c r="AB30" s="25">
        <f t="shared" ref="AB30" si="32">AA30/V30</f>
        <v>0.87237826860918477</v>
      </c>
      <c r="AML30"/>
    </row>
    <row r="31" spans="1:28 1026:1026" s="12" customFormat="1" ht="33.75" x14ac:dyDescent="0.2">
      <c r="A31" s="15" t="s">
        <v>67</v>
      </c>
      <c r="B31" s="16" t="s">
        <v>33</v>
      </c>
      <c r="C31" s="15" t="s">
        <v>50</v>
      </c>
      <c r="D31" s="15" t="s">
        <v>64</v>
      </c>
      <c r="E31" s="15" t="s">
        <v>51</v>
      </c>
      <c r="F31" s="15" t="s">
        <v>65</v>
      </c>
      <c r="G31" s="24" t="s">
        <v>86</v>
      </c>
      <c r="H31" s="16" t="s">
        <v>34</v>
      </c>
      <c r="I31" s="16" t="s">
        <v>35</v>
      </c>
      <c r="J31" s="16" t="s">
        <v>99</v>
      </c>
      <c r="K31" s="15">
        <v>1</v>
      </c>
      <c r="L31" s="15" t="s">
        <v>66</v>
      </c>
      <c r="M31" s="16" t="s">
        <v>37</v>
      </c>
      <c r="N31" s="15">
        <v>3</v>
      </c>
      <c r="O31" s="28"/>
      <c r="P31" s="29"/>
      <c r="Q31" s="29"/>
      <c r="R31" s="28">
        <f t="shared" ref="R31" si="33">O31+P31-Q31</f>
        <v>0</v>
      </c>
      <c r="S31" s="29"/>
      <c r="T31" s="30">
        <v>7247673.29</v>
      </c>
      <c r="U31" s="30">
        <v>0</v>
      </c>
      <c r="V31" s="30">
        <f t="shared" ref="V31" si="34">R31-S31+T31+U31</f>
        <v>7247673.29</v>
      </c>
      <c r="W31" s="30">
        <v>7247673.29</v>
      </c>
      <c r="X31" s="25">
        <f t="shared" ref="X31" si="35">W31/V31</f>
        <v>1</v>
      </c>
      <c r="Y31" s="30">
        <v>4180147.83</v>
      </c>
      <c r="Z31" s="25">
        <f t="shared" ref="Z31" si="36">Y31/V31</f>
        <v>0.57675721058888951</v>
      </c>
      <c r="AA31" s="30">
        <v>4042360.58</v>
      </c>
      <c r="AB31" s="25">
        <f t="shared" ref="AB31" si="37">AA31/V31</f>
        <v>0.55774597146610616</v>
      </c>
      <c r="AML31"/>
    </row>
    <row r="32" spans="1:28 1026:1026" s="12" customFormat="1" ht="45" x14ac:dyDescent="0.2">
      <c r="A32" s="15" t="s">
        <v>105</v>
      </c>
      <c r="B32" s="16" t="s">
        <v>106</v>
      </c>
      <c r="C32" s="15" t="s">
        <v>54</v>
      </c>
      <c r="D32" s="15" t="s">
        <v>55</v>
      </c>
      <c r="E32" s="15" t="s">
        <v>107</v>
      </c>
      <c r="F32" s="15" t="s">
        <v>108</v>
      </c>
      <c r="G32" s="24" t="s">
        <v>85</v>
      </c>
      <c r="H32" s="16" t="s">
        <v>109</v>
      </c>
      <c r="I32" s="16" t="s">
        <v>110</v>
      </c>
      <c r="J32" s="16" t="s">
        <v>111</v>
      </c>
      <c r="K32" s="15">
        <v>2</v>
      </c>
      <c r="L32" s="15" t="s">
        <v>112</v>
      </c>
      <c r="M32" s="16" t="s">
        <v>113</v>
      </c>
      <c r="N32" s="15">
        <v>3</v>
      </c>
      <c r="O32" s="28"/>
      <c r="P32" s="29"/>
      <c r="Q32" s="29"/>
      <c r="R32" s="28">
        <f t="shared" si="8"/>
        <v>0</v>
      </c>
      <c r="S32" s="29"/>
      <c r="T32" s="30">
        <v>36735501.060000002</v>
      </c>
      <c r="U32" s="30">
        <v>0</v>
      </c>
      <c r="V32" s="30">
        <f t="shared" si="9"/>
        <v>36735501.060000002</v>
      </c>
      <c r="W32" s="30">
        <v>36735501.060000002</v>
      </c>
      <c r="X32" s="25">
        <f t="shared" si="10"/>
        <v>1</v>
      </c>
      <c r="Y32" s="30">
        <v>36651588.780000001</v>
      </c>
      <c r="Z32" s="25">
        <f t="shared" si="11"/>
        <v>0.9977157714587056</v>
      </c>
      <c r="AA32" s="30">
        <v>34945635.700000003</v>
      </c>
      <c r="AB32" s="25">
        <f t="shared" si="12"/>
        <v>0.95127695802824042</v>
      </c>
      <c r="AML32"/>
    </row>
    <row r="33" spans="1:1025" s="35" customFormat="1" x14ac:dyDescent="0.2">
      <c r="A33" s="50" t="s">
        <v>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2"/>
      <c r="O33" s="21">
        <f>SUM(O10:O32)</f>
        <v>0</v>
      </c>
      <c r="P33" s="32"/>
      <c r="Q33" s="32"/>
      <c r="R33" s="33">
        <f>SUM(R10:R32)</f>
        <v>0</v>
      </c>
      <c r="S33" s="32"/>
      <c r="T33" s="33">
        <f>SUM(T10:T32)</f>
        <v>998154599.79999995</v>
      </c>
      <c r="U33" s="33">
        <f>SUM(U10:U32)</f>
        <v>103950</v>
      </c>
      <c r="V33" s="33">
        <f>SUM(V10:V32)</f>
        <v>998258549.79999995</v>
      </c>
      <c r="W33" s="33">
        <f>SUM(W10:W32)</f>
        <v>932781269.20000005</v>
      </c>
      <c r="X33" s="25">
        <f>W33/V33</f>
        <v>0.93440849506060508</v>
      </c>
      <c r="Y33" s="33">
        <f>SUM(Y10:Y32)</f>
        <v>720912418.34000015</v>
      </c>
      <c r="Z33" s="25">
        <f>Y33/V33</f>
        <v>0.72217004150320996</v>
      </c>
      <c r="AA33" s="33">
        <f>SUM(AA10:AA32)</f>
        <v>708234486.62000024</v>
      </c>
      <c r="AB33" s="25">
        <f>AA33/V33</f>
        <v>0.70946999328169469</v>
      </c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  <c r="PQ33" s="34"/>
      <c r="PR33" s="34"/>
      <c r="PS33" s="34"/>
      <c r="PT33" s="34"/>
      <c r="PU33" s="34"/>
      <c r="PV33" s="34"/>
      <c r="PW33" s="34"/>
      <c r="PX33" s="34"/>
      <c r="PY33" s="34"/>
      <c r="PZ33" s="34"/>
      <c r="QA33" s="34"/>
      <c r="QB33" s="34"/>
      <c r="QC33" s="34"/>
      <c r="QD33" s="34"/>
      <c r="QE33" s="34"/>
      <c r="QF33" s="34"/>
      <c r="QG33" s="34"/>
      <c r="QH33" s="34"/>
      <c r="QI33" s="34"/>
      <c r="QJ33" s="34"/>
      <c r="QK33" s="34"/>
      <c r="QL33" s="34"/>
      <c r="QM33" s="34"/>
      <c r="QN33" s="34"/>
      <c r="QO33" s="34"/>
      <c r="QP33" s="34"/>
      <c r="QQ33" s="34"/>
      <c r="QR33" s="34"/>
      <c r="QS33" s="34"/>
      <c r="QT33" s="34"/>
      <c r="QU33" s="34"/>
      <c r="QV33" s="34"/>
      <c r="QW33" s="34"/>
      <c r="QX33" s="34"/>
      <c r="QY33" s="34"/>
      <c r="QZ33" s="34"/>
      <c r="RA33" s="34"/>
      <c r="RB33" s="34"/>
      <c r="RC33" s="34"/>
      <c r="RD33" s="34"/>
      <c r="RE33" s="34"/>
      <c r="RF33" s="34"/>
      <c r="RG33" s="34"/>
      <c r="RH33" s="34"/>
      <c r="RI33" s="34"/>
      <c r="RJ33" s="34"/>
      <c r="RK33" s="34"/>
      <c r="RL33" s="34"/>
      <c r="RM33" s="34"/>
      <c r="RN33" s="34"/>
      <c r="RO33" s="34"/>
      <c r="RP33" s="34"/>
      <c r="RQ33" s="34"/>
      <c r="RR33" s="34"/>
      <c r="RS33" s="34"/>
      <c r="RT33" s="34"/>
      <c r="RU33" s="34"/>
      <c r="RV33" s="34"/>
      <c r="RW33" s="34"/>
      <c r="RX33" s="34"/>
      <c r="RY33" s="34"/>
      <c r="RZ33" s="34"/>
      <c r="SA33" s="34"/>
      <c r="SB33" s="34"/>
      <c r="SC33" s="34"/>
      <c r="SD33" s="34"/>
      <c r="SE33" s="34"/>
      <c r="SF33" s="34"/>
      <c r="SG33" s="34"/>
      <c r="SH33" s="34"/>
      <c r="SI33" s="34"/>
      <c r="SJ33" s="34"/>
      <c r="SK33" s="34"/>
      <c r="SL33" s="34"/>
      <c r="SM33" s="34"/>
      <c r="SN33" s="34"/>
      <c r="SO33" s="34"/>
      <c r="SP33" s="34"/>
      <c r="SQ33" s="34"/>
      <c r="SR33" s="34"/>
      <c r="SS33" s="34"/>
      <c r="ST33" s="34"/>
      <c r="SU33" s="34"/>
      <c r="SV33" s="34"/>
      <c r="SW33" s="34"/>
      <c r="SX33" s="34"/>
      <c r="SY33" s="34"/>
      <c r="SZ33" s="34"/>
      <c r="TA33" s="34"/>
      <c r="TB33" s="34"/>
      <c r="TC33" s="34"/>
      <c r="TD33" s="34"/>
      <c r="TE33" s="34"/>
      <c r="TF33" s="34"/>
      <c r="TG33" s="34"/>
      <c r="TH33" s="34"/>
      <c r="TI33" s="34"/>
      <c r="TJ33" s="34"/>
      <c r="TK33" s="34"/>
      <c r="TL33" s="34"/>
      <c r="TM33" s="34"/>
      <c r="TN33" s="34"/>
      <c r="TO33" s="34"/>
      <c r="TP33" s="34"/>
      <c r="TQ33" s="34"/>
      <c r="TR33" s="34"/>
      <c r="TS33" s="34"/>
      <c r="TT33" s="34"/>
      <c r="TU33" s="34"/>
      <c r="TV33" s="34"/>
      <c r="TW33" s="34"/>
      <c r="TX33" s="34"/>
      <c r="TY33" s="34"/>
      <c r="TZ33" s="34"/>
      <c r="UA33" s="34"/>
      <c r="UB33" s="34"/>
      <c r="UC33" s="34"/>
      <c r="UD33" s="34"/>
      <c r="UE33" s="34"/>
      <c r="UF33" s="34"/>
      <c r="UG33" s="34"/>
      <c r="UH33" s="34"/>
      <c r="UI33" s="34"/>
      <c r="UJ33" s="34"/>
      <c r="UK33" s="34"/>
      <c r="UL33" s="34"/>
      <c r="UM33" s="34"/>
      <c r="UN33" s="34"/>
      <c r="UO33" s="34"/>
      <c r="UP33" s="34"/>
      <c r="UQ33" s="34"/>
      <c r="UR33" s="34"/>
      <c r="US33" s="34"/>
      <c r="UT33" s="34"/>
      <c r="UU33" s="34"/>
      <c r="UV33" s="34"/>
      <c r="UW33" s="34"/>
      <c r="UX33" s="34"/>
      <c r="UY33" s="34"/>
      <c r="UZ33" s="34"/>
      <c r="VA33" s="34"/>
      <c r="VB33" s="34"/>
      <c r="VC33" s="34"/>
      <c r="VD33" s="34"/>
      <c r="VE33" s="34"/>
      <c r="VF33" s="34"/>
      <c r="VG33" s="34"/>
      <c r="VH33" s="34"/>
      <c r="VI33" s="34"/>
      <c r="VJ33" s="34"/>
      <c r="VK33" s="34"/>
      <c r="VL33" s="34"/>
      <c r="VM33" s="34"/>
      <c r="VN33" s="34"/>
      <c r="VO33" s="34"/>
      <c r="VP33" s="34"/>
      <c r="VQ33" s="34"/>
      <c r="VR33" s="34"/>
      <c r="VS33" s="34"/>
      <c r="VT33" s="34"/>
      <c r="VU33" s="34"/>
      <c r="VV33" s="34"/>
      <c r="VW33" s="34"/>
      <c r="VX33" s="34"/>
      <c r="VY33" s="34"/>
      <c r="VZ33" s="34"/>
      <c r="WA33" s="34"/>
      <c r="WB33" s="34"/>
      <c r="WC33" s="34"/>
      <c r="WD33" s="34"/>
      <c r="WE33" s="34"/>
      <c r="WF33" s="34"/>
      <c r="WG33" s="34"/>
      <c r="WH33" s="34"/>
      <c r="WI33" s="34"/>
      <c r="WJ33" s="34"/>
      <c r="WK33" s="34"/>
      <c r="WL33" s="34"/>
      <c r="WM33" s="34"/>
      <c r="WN33" s="34"/>
      <c r="WO33" s="34"/>
      <c r="WP33" s="34"/>
      <c r="WQ33" s="34"/>
      <c r="WR33" s="34"/>
      <c r="WS33" s="34"/>
      <c r="WT33" s="34"/>
      <c r="WU33" s="34"/>
      <c r="WV33" s="34"/>
      <c r="WW33" s="34"/>
      <c r="WX33" s="34"/>
      <c r="WY33" s="34"/>
      <c r="WZ33" s="34"/>
      <c r="XA33" s="34"/>
      <c r="XB33" s="34"/>
      <c r="XC33" s="34"/>
      <c r="XD33" s="34"/>
      <c r="XE33" s="34"/>
      <c r="XF33" s="34"/>
      <c r="XG33" s="34"/>
      <c r="XH33" s="34"/>
      <c r="XI33" s="34"/>
      <c r="XJ33" s="34"/>
      <c r="XK33" s="34"/>
      <c r="XL33" s="34"/>
      <c r="XM33" s="34"/>
      <c r="XN33" s="34"/>
      <c r="XO33" s="34"/>
      <c r="XP33" s="34"/>
      <c r="XQ33" s="34"/>
      <c r="XR33" s="34"/>
      <c r="XS33" s="34"/>
      <c r="XT33" s="34"/>
      <c r="XU33" s="34"/>
      <c r="XV33" s="34"/>
      <c r="XW33" s="34"/>
      <c r="XX33" s="34"/>
      <c r="XY33" s="34"/>
      <c r="XZ33" s="34"/>
      <c r="YA33" s="34"/>
      <c r="YB33" s="34"/>
      <c r="YC33" s="34"/>
      <c r="YD33" s="34"/>
      <c r="YE33" s="34"/>
      <c r="YF33" s="34"/>
      <c r="YG33" s="34"/>
      <c r="YH33" s="34"/>
      <c r="YI33" s="34"/>
      <c r="YJ33" s="34"/>
      <c r="YK33" s="34"/>
      <c r="YL33" s="34"/>
      <c r="YM33" s="34"/>
      <c r="YN33" s="34"/>
      <c r="YO33" s="34"/>
      <c r="YP33" s="34"/>
      <c r="YQ33" s="34"/>
      <c r="YR33" s="34"/>
      <c r="YS33" s="34"/>
      <c r="YT33" s="34"/>
      <c r="YU33" s="34"/>
      <c r="YV33" s="34"/>
      <c r="YW33" s="34"/>
      <c r="YX33" s="34"/>
      <c r="YY33" s="34"/>
      <c r="YZ33" s="34"/>
      <c r="ZA33" s="34"/>
      <c r="ZB33" s="34"/>
      <c r="ZC33" s="34"/>
      <c r="ZD33" s="34"/>
      <c r="ZE33" s="34"/>
      <c r="ZF33" s="34"/>
      <c r="ZG33" s="34"/>
      <c r="ZH33" s="34"/>
      <c r="ZI33" s="34"/>
      <c r="ZJ33" s="34"/>
      <c r="ZK33" s="34"/>
      <c r="ZL33" s="34"/>
      <c r="ZM33" s="34"/>
      <c r="ZN33" s="34"/>
      <c r="ZO33" s="34"/>
      <c r="ZP33" s="34"/>
      <c r="ZQ33" s="34"/>
      <c r="ZR33" s="34"/>
      <c r="ZS33" s="34"/>
      <c r="ZT33" s="34"/>
      <c r="ZU33" s="34"/>
      <c r="ZV33" s="34"/>
      <c r="ZW33" s="34"/>
      <c r="ZX33" s="34"/>
      <c r="ZY33" s="34"/>
      <c r="ZZ33" s="34"/>
      <c r="AAA33" s="34"/>
      <c r="AAB33" s="34"/>
      <c r="AAC33" s="34"/>
      <c r="AAD33" s="34"/>
      <c r="AAE33" s="34"/>
      <c r="AAF33" s="34"/>
      <c r="AAG33" s="34"/>
      <c r="AAH33" s="34"/>
      <c r="AAI33" s="34"/>
      <c r="AAJ33" s="34"/>
      <c r="AAK33" s="34"/>
      <c r="AAL33" s="34"/>
      <c r="AAM33" s="34"/>
      <c r="AAN33" s="34"/>
      <c r="AAO33" s="34"/>
      <c r="AAP33" s="34"/>
      <c r="AAQ33" s="34"/>
      <c r="AAR33" s="34"/>
      <c r="AAS33" s="34"/>
      <c r="AAT33" s="34"/>
      <c r="AAU33" s="34"/>
      <c r="AAV33" s="34"/>
      <c r="AAW33" s="34"/>
      <c r="AAX33" s="34"/>
      <c r="AAY33" s="34"/>
      <c r="AAZ33" s="34"/>
      <c r="ABA33" s="34"/>
      <c r="ABB33" s="34"/>
      <c r="ABC33" s="34"/>
      <c r="ABD33" s="34"/>
      <c r="ABE33" s="34"/>
      <c r="ABF33" s="34"/>
      <c r="ABG33" s="34"/>
      <c r="ABH33" s="34"/>
      <c r="ABI33" s="34"/>
      <c r="ABJ33" s="34"/>
      <c r="ABK33" s="34"/>
      <c r="ABL33" s="34"/>
      <c r="ABM33" s="34"/>
      <c r="ABN33" s="34"/>
      <c r="ABO33" s="34"/>
      <c r="ABP33" s="34"/>
      <c r="ABQ33" s="34"/>
      <c r="ABR33" s="34"/>
      <c r="ABS33" s="34"/>
      <c r="ABT33" s="34"/>
      <c r="ABU33" s="34"/>
      <c r="ABV33" s="34"/>
      <c r="ABW33" s="34"/>
      <c r="ABX33" s="34"/>
      <c r="ABY33" s="34"/>
      <c r="ABZ33" s="34"/>
      <c r="ACA33" s="34"/>
      <c r="ACB33" s="34"/>
      <c r="ACC33" s="34"/>
      <c r="ACD33" s="34"/>
      <c r="ACE33" s="34"/>
      <c r="ACF33" s="34"/>
      <c r="ACG33" s="34"/>
      <c r="ACH33" s="34"/>
      <c r="ACI33" s="34"/>
      <c r="ACJ33" s="34"/>
      <c r="ACK33" s="34"/>
      <c r="ACL33" s="34"/>
      <c r="ACM33" s="34"/>
      <c r="ACN33" s="34"/>
      <c r="ACO33" s="34"/>
      <c r="ACP33" s="34"/>
      <c r="ACQ33" s="34"/>
      <c r="ACR33" s="34"/>
      <c r="ACS33" s="34"/>
      <c r="ACT33" s="34"/>
      <c r="ACU33" s="34"/>
      <c r="ACV33" s="34"/>
      <c r="ACW33" s="34"/>
      <c r="ACX33" s="34"/>
      <c r="ACY33" s="34"/>
      <c r="ACZ33" s="34"/>
      <c r="ADA33" s="34"/>
      <c r="ADB33" s="34"/>
      <c r="ADC33" s="34"/>
      <c r="ADD33" s="34"/>
      <c r="ADE33" s="34"/>
      <c r="ADF33" s="34"/>
      <c r="ADG33" s="34"/>
      <c r="ADH33" s="34"/>
      <c r="ADI33" s="34"/>
      <c r="ADJ33" s="34"/>
      <c r="ADK33" s="34"/>
      <c r="ADL33" s="34"/>
      <c r="ADM33" s="34"/>
      <c r="ADN33" s="34"/>
      <c r="ADO33" s="34"/>
      <c r="ADP33" s="34"/>
      <c r="ADQ33" s="34"/>
      <c r="ADR33" s="34"/>
      <c r="ADS33" s="34"/>
      <c r="ADT33" s="34"/>
      <c r="ADU33" s="34"/>
      <c r="ADV33" s="34"/>
      <c r="ADW33" s="34"/>
      <c r="ADX33" s="34"/>
      <c r="ADY33" s="34"/>
      <c r="ADZ33" s="34"/>
      <c r="AEA33" s="34"/>
      <c r="AEB33" s="34"/>
      <c r="AEC33" s="34"/>
      <c r="AED33" s="34"/>
      <c r="AEE33" s="34"/>
      <c r="AEF33" s="34"/>
      <c r="AEG33" s="34"/>
      <c r="AEH33" s="34"/>
      <c r="AEI33" s="34"/>
      <c r="AEJ33" s="34"/>
      <c r="AEK33" s="34"/>
      <c r="AEL33" s="34"/>
      <c r="AEM33" s="34"/>
      <c r="AEN33" s="34"/>
      <c r="AEO33" s="34"/>
      <c r="AEP33" s="34"/>
      <c r="AEQ33" s="34"/>
      <c r="AER33" s="34"/>
      <c r="AES33" s="34"/>
      <c r="AET33" s="34"/>
      <c r="AEU33" s="34"/>
      <c r="AEV33" s="34"/>
      <c r="AEW33" s="34"/>
      <c r="AEX33" s="34"/>
      <c r="AEY33" s="34"/>
      <c r="AEZ33" s="34"/>
      <c r="AFA33" s="34"/>
      <c r="AFB33" s="34"/>
      <c r="AFC33" s="34"/>
      <c r="AFD33" s="34"/>
      <c r="AFE33" s="34"/>
      <c r="AFF33" s="34"/>
      <c r="AFG33" s="34"/>
      <c r="AFH33" s="34"/>
      <c r="AFI33" s="34"/>
      <c r="AFJ33" s="34"/>
      <c r="AFK33" s="34"/>
      <c r="AFL33" s="34"/>
      <c r="AFM33" s="34"/>
      <c r="AFN33" s="34"/>
      <c r="AFO33" s="34"/>
      <c r="AFP33" s="34"/>
      <c r="AFQ33" s="34"/>
      <c r="AFR33" s="34"/>
      <c r="AFS33" s="34"/>
      <c r="AFT33" s="34"/>
      <c r="AFU33" s="34"/>
      <c r="AFV33" s="34"/>
      <c r="AFW33" s="34"/>
      <c r="AFX33" s="34"/>
      <c r="AFY33" s="34"/>
      <c r="AFZ33" s="34"/>
      <c r="AGA33" s="34"/>
      <c r="AGB33" s="34"/>
      <c r="AGC33" s="34"/>
      <c r="AGD33" s="34"/>
      <c r="AGE33" s="34"/>
      <c r="AGF33" s="34"/>
      <c r="AGG33" s="34"/>
      <c r="AGH33" s="34"/>
      <c r="AGI33" s="34"/>
      <c r="AGJ33" s="34"/>
      <c r="AGK33" s="34"/>
      <c r="AGL33" s="34"/>
      <c r="AGM33" s="34"/>
      <c r="AGN33" s="34"/>
      <c r="AGO33" s="34"/>
      <c r="AGP33" s="34"/>
      <c r="AGQ33" s="34"/>
      <c r="AGR33" s="34"/>
      <c r="AGS33" s="34"/>
      <c r="AGT33" s="34"/>
      <c r="AGU33" s="34"/>
      <c r="AGV33" s="34"/>
      <c r="AGW33" s="34"/>
      <c r="AGX33" s="34"/>
      <c r="AGY33" s="34"/>
      <c r="AGZ33" s="34"/>
      <c r="AHA33" s="34"/>
      <c r="AHB33" s="34"/>
      <c r="AHC33" s="34"/>
      <c r="AHD33" s="34"/>
      <c r="AHE33" s="34"/>
      <c r="AHF33" s="34"/>
      <c r="AHG33" s="34"/>
      <c r="AHH33" s="34"/>
      <c r="AHI33" s="34"/>
      <c r="AHJ33" s="34"/>
      <c r="AHK33" s="34"/>
      <c r="AHL33" s="34"/>
      <c r="AHM33" s="34"/>
      <c r="AHN33" s="34"/>
      <c r="AHO33" s="34"/>
      <c r="AHP33" s="34"/>
      <c r="AHQ33" s="34"/>
      <c r="AHR33" s="34"/>
      <c r="AHS33" s="34"/>
      <c r="AHT33" s="34"/>
      <c r="AHU33" s="34"/>
      <c r="AHV33" s="34"/>
      <c r="AHW33" s="34"/>
      <c r="AHX33" s="34"/>
      <c r="AHY33" s="34"/>
      <c r="AHZ33" s="34"/>
      <c r="AIA33" s="34"/>
      <c r="AIB33" s="34"/>
      <c r="AIC33" s="34"/>
      <c r="AID33" s="34"/>
      <c r="AIE33" s="34"/>
      <c r="AIF33" s="34"/>
      <c r="AIG33" s="34"/>
      <c r="AIH33" s="34"/>
      <c r="AII33" s="34"/>
      <c r="AIJ33" s="34"/>
      <c r="AIK33" s="34"/>
      <c r="AIL33" s="34"/>
      <c r="AIM33" s="34"/>
      <c r="AIN33" s="34"/>
      <c r="AIO33" s="34"/>
      <c r="AIP33" s="34"/>
      <c r="AIQ33" s="34"/>
      <c r="AIR33" s="34"/>
      <c r="AIS33" s="34"/>
      <c r="AIT33" s="34"/>
      <c r="AIU33" s="34"/>
      <c r="AIV33" s="34"/>
      <c r="AIW33" s="34"/>
      <c r="AIX33" s="34"/>
      <c r="AIY33" s="34"/>
      <c r="AIZ33" s="34"/>
      <c r="AJA33" s="34"/>
      <c r="AJB33" s="34"/>
      <c r="AJC33" s="34"/>
      <c r="AJD33" s="34"/>
      <c r="AJE33" s="34"/>
      <c r="AJF33" s="34"/>
      <c r="AJG33" s="34"/>
      <c r="AJH33" s="34"/>
      <c r="AJI33" s="34"/>
      <c r="AJJ33" s="34"/>
      <c r="AJK33" s="34"/>
      <c r="AJL33" s="34"/>
      <c r="AJM33" s="34"/>
      <c r="AJN33" s="34"/>
      <c r="AJO33" s="34"/>
      <c r="AJP33" s="34"/>
      <c r="AJQ33" s="34"/>
      <c r="AJR33" s="34"/>
      <c r="AJS33" s="34"/>
      <c r="AJT33" s="34"/>
      <c r="AJU33" s="34"/>
      <c r="AJV33" s="34"/>
      <c r="AJW33" s="34"/>
      <c r="AJX33" s="34"/>
      <c r="AJY33" s="34"/>
      <c r="AJZ33" s="34"/>
      <c r="AKA33" s="34"/>
      <c r="AKB33" s="34"/>
      <c r="AKC33" s="34"/>
      <c r="AKD33" s="34"/>
      <c r="AKE33" s="34"/>
      <c r="AKF33" s="34"/>
      <c r="AKG33" s="34"/>
      <c r="AKH33" s="34"/>
      <c r="AKI33" s="34"/>
      <c r="AKJ33" s="34"/>
      <c r="AKK33" s="34"/>
      <c r="AKL33" s="34"/>
      <c r="AKM33" s="34"/>
      <c r="AKN33" s="34"/>
      <c r="AKO33" s="34"/>
      <c r="AKP33" s="34"/>
      <c r="AKQ33" s="34"/>
      <c r="AKR33" s="34"/>
      <c r="AKS33" s="34"/>
      <c r="AKT33" s="34"/>
      <c r="AKU33" s="34"/>
      <c r="AKV33" s="34"/>
      <c r="AKW33" s="34"/>
      <c r="AKX33" s="34"/>
      <c r="AKY33" s="34"/>
      <c r="AKZ33" s="34"/>
      <c r="ALA33" s="34"/>
      <c r="ALB33" s="34"/>
      <c r="ALC33" s="34"/>
      <c r="ALD33" s="34"/>
      <c r="ALE33" s="34"/>
      <c r="ALF33" s="34"/>
      <c r="ALG33" s="34"/>
      <c r="ALH33" s="34"/>
      <c r="ALI33" s="34"/>
      <c r="ALJ33" s="34"/>
      <c r="ALK33" s="34"/>
      <c r="ALL33" s="34"/>
      <c r="ALM33" s="34"/>
      <c r="ALN33" s="34"/>
      <c r="ALO33" s="34"/>
      <c r="ALP33" s="34"/>
      <c r="ALQ33" s="34"/>
      <c r="ALR33" s="34"/>
      <c r="ALS33" s="34"/>
      <c r="ALT33" s="34"/>
      <c r="ALU33" s="34"/>
      <c r="ALV33" s="34"/>
      <c r="ALW33" s="34"/>
      <c r="ALX33" s="34"/>
      <c r="ALY33" s="34"/>
      <c r="ALZ33" s="34"/>
      <c r="AMA33" s="34"/>
      <c r="AMB33" s="34"/>
      <c r="AMC33" s="34"/>
      <c r="AMD33" s="34"/>
      <c r="AME33" s="34"/>
      <c r="AMF33" s="34"/>
      <c r="AMG33" s="34"/>
      <c r="AMH33" s="34"/>
      <c r="AMI33" s="34"/>
      <c r="AMJ33" s="34"/>
      <c r="AMK33" s="34"/>
    </row>
    <row r="34" spans="1:1025" x14ac:dyDescent="0.2">
      <c r="A34" s="23" t="s">
        <v>82</v>
      </c>
      <c r="B34" s="36" t="s">
        <v>84</v>
      </c>
      <c r="C34" s="36"/>
      <c r="D34" s="36"/>
      <c r="E34" s="36"/>
      <c r="F34" s="36"/>
      <c r="G34" s="36"/>
      <c r="H34" s="36"/>
      <c r="I34" s="36"/>
      <c r="J34" s="36"/>
      <c r="T34" s="18"/>
      <c r="U34" s="18"/>
      <c r="V34" s="18"/>
      <c r="W34" s="18"/>
      <c r="X34" s="19"/>
      <c r="Y34" s="18"/>
      <c r="Z34" s="18"/>
      <c r="AA34" s="20"/>
      <c r="AB34" s="19"/>
    </row>
    <row r="35" spans="1:1025" x14ac:dyDescent="0.2">
      <c r="B35" s="37" t="s">
        <v>83</v>
      </c>
      <c r="C35" s="37"/>
      <c r="D35" s="37"/>
      <c r="E35" s="37"/>
      <c r="F35" s="37"/>
      <c r="G35" s="37"/>
      <c r="H35" s="37"/>
      <c r="I35" s="37"/>
      <c r="J35" s="37"/>
    </row>
    <row r="36" spans="1:1025" x14ac:dyDescent="0.2">
      <c r="W36" s="13"/>
    </row>
    <row r="37" spans="1:1025" x14ac:dyDescent="0.2">
      <c r="W37" s="13"/>
    </row>
    <row r="41" spans="1:1025" x14ac:dyDescent="0.2">
      <c r="AZ41" s="10">
        <v>4172.4399999999996</v>
      </c>
    </row>
  </sheetData>
  <mergeCells count="23">
    <mergeCell ref="N8:N9"/>
    <mergeCell ref="A33:N33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I9:J9"/>
    <mergeCell ref="K8:K9"/>
    <mergeCell ref="B34:J34"/>
    <mergeCell ref="B35:J35"/>
    <mergeCell ref="C2:J2"/>
    <mergeCell ref="C3:L3"/>
    <mergeCell ref="C4:J4"/>
    <mergeCell ref="L8:M8"/>
    <mergeCell ref="H8:J8"/>
    <mergeCell ref="C8:D9"/>
    <mergeCell ref="E8:G9"/>
  </mergeCells>
  <phoneticPr fontId="10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92FC51EF9B64197AA67613AED1DDF" ma:contentTypeVersion="12" ma:contentTypeDescription="Create a new document." ma:contentTypeScope="" ma:versionID="351e50fd86127c561471074d218c9d80">
  <xsd:schema xmlns:xsd="http://www.w3.org/2001/XMLSchema" xmlns:xs="http://www.w3.org/2001/XMLSchema" xmlns:p="http://schemas.microsoft.com/office/2006/metadata/properties" xmlns:ns3="fed02734-a752-47ba-8936-a432a7118a7e" xmlns:ns4="5705cfee-9805-40b2-bb93-857057e68a02" targetNamespace="http://schemas.microsoft.com/office/2006/metadata/properties" ma:root="true" ma:fieldsID="282f60623dbddc1ce77351ef365efd86" ns3:_="" ns4:_="">
    <xsd:import namespace="fed02734-a752-47ba-8936-a432a7118a7e"/>
    <xsd:import namespace="5705cfee-9805-40b2-bb93-857057e68a0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734-a752-47ba-8936-a432a7118a7e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cfee-9805-40b2-bb93-857057e68a0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d02734-a752-47ba-8936-a432a7118a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D6988-859C-4868-A7D9-48F45AB43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02734-a752-47ba-8936-a432a7118a7e"/>
    <ds:schemaRef ds:uri="5705cfee-9805-40b2-bb93-857057e68a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9F099-435D-4DBE-BF86-23830D250CC8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05cfee-9805-40b2-bb93-857057e68a02"/>
    <ds:schemaRef ds:uri="fed02734-a752-47ba-8936-a432a7118a7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F9D59B5-A406-4E1D-AB11-65344662DE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 2025 (SJMG - 090013)</vt:lpstr>
      <vt:lpstr>'SET 2025 (SJMG - 090013)'!Area_de_impressao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 De Figueiredo Gomes</cp:lastModifiedBy>
  <cp:revision>1</cp:revision>
  <cp:lastPrinted>2023-03-10T22:39:15Z</cp:lastPrinted>
  <dcterms:created xsi:type="dcterms:W3CDTF">2023-03-10T17:40:03Z</dcterms:created>
  <dcterms:modified xsi:type="dcterms:W3CDTF">2025-10-09T17:07:32Z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0x01010053692FC51EF9B64197AA67613AED1DDF</vt:lpwstr>
  </property>
</Properties>
</file>