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ECOF\SUPLO\SEPLA\Transparência - Portal - Publicações\2025 - SOF Anexo VI e outros, RESOL. 102\Resolução CNJ 102\11. NOV\"/>
    </mc:Choice>
  </mc:AlternateContent>
  <xr:revisionPtr revIDLastSave="0" documentId="13_ncr:1_{E42F0901-9546-44CF-8398-A13C4622018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NOV 2025 (SJMG - 090013)" sheetId="2" r:id="rId1"/>
  </sheets>
  <definedNames>
    <definedName name="_xlnm.Print_Area" localSheetId="0">'NOV 2025 (SJMG - 090013)'!$A$1:$AB$35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3" i="2" l="1"/>
  <c r="V33" i="2" s="1"/>
  <c r="R32" i="2"/>
  <c r="V32" i="2" s="1"/>
  <c r="R31" i="2"/>
  <c r="V31" i="2" s="1"/>
  <c r="X31" i="2" s="1"/>
  <c r="R30" i="2"/>
  <c r="V30" i="2" s="1"/>
  <c r="Z30" i="2" s="1"/>
  <c r="R28" i="2"/>
  <c r="V28" i="2" s="1"/>
  <c r="X28" i="2" s="1"/>
  <c r="R29" i="2"/>
  <c r="V29" i="2" s="1"/>
  <c r="X29" i="2" s="1"/>
  <c r="R27" i="2"/>
  <c r="V27" i="2" s="1"/>
  <c r="R24" i="2"/>
  <c r="V24" i="2" s="1"/>
  <c r="X24" i="2" s="1"/>
  <c r="R25" i="2"/>
  <c r="V25" i="2" s="1"/>
  <c r="R26" i="2"/>
  <c r="V26" i="2" s="1"/>
  <c r="X26" i="2" s="1"/>
  <c r="R10" i="2"/>
  <c r="V10" i="2" s="1"/>
  <c r="X10" i="2" s="1"/>
  <c r="R11" i="2"/>
  <c r="V11" i="2" s="1"/>
  <c r="R12" i="2"/>
  <c r="V12" i="2" s="1"/>
  <c r="R13" i="2"/>
  <c r="V13" i="2" s="1"/>
  <c r="Z13" i="2" s="1"/>
  <c r="R14" i="2"/>
  <c r="V14" i="2" s="1"/>
  <c r="R15" i="2"/>
  <c r="V15" i="2" s="1"/>
  <c r="R16" i="2"/>
  <c r="V16" i="2" s="1"/>
  <c r="R17" i="2"/>
  <c r="V17" i="2" s="1"/>
  <c r="R18" i="2"/>
  <c r="V18" i="2" s="1"/>
  <c r="X18" i="2" s="1"/>
  <c r="R19" i="2"/>
  <c r="V19" i="2" s="1"/>
  <c r="R20" i="2"/>
  <c r="V20" i="2" s="1"/>
  <c r="AB20" i="2" s="1"/>
  <c r="R21" i="2"/>
  <c r="V21" i="2" s="1"/>
  <c r="R22" i="2"/>
  <c r="V22" i="2" s="1"/>
  <c r="AB22" i="2" s="1"/>
  <c r="R23" i="2"/>
  <c r="V23" i="2" s="1"/>
  <c r="R34" i="2"/>
  <c r="V34" i="2" s="1"/>
  <c r="AB34" i="2" s="1"/>
  <c r="T35" i="2"/>
  <c r="U35" i="2"/>
  <c r="AA35" i="2"/>
  <c r="Y35" i="2"/>
  <c r="W35" i="2"/>
  <c r="O35" i="2"/>
  <c r="X33" i="2" l="1"/>
  <c r="Z33" i="2"/>
  <c r="AB33" i="2"/>
  <c r="X32" i="2"/>
  <c r="AB32" i="2"/>
  <c r="Z32" i="2"/>
  <c r="Z31" i="2"/>
  <c r="AB31" i="2"/>
  <c r="X30" i="2"/>
  <c r="AB30" i="2"/>
  <c r="AB29" i="2"/>
  <c r="Z29" i="2"/>
  <c r="AB28" i="2"/>
  <c r="Z28" i="2"/>
  <c r="X27" i="2"/>
  <c r="Z27" i="2"/>
  <c r="AB27" i="2"/>
  <c r="Z24" i="2"/>
  <c r="AB25" i="2"/>
  <c r="X25" i="2"/>
  <c r="Z25" i="2"/>
  <c r="AB26" i="2"/>
  <c r="Z26" i="2"/>
  <c r="AB24" i="2"/>
  <c r="AB16" i="2"/>
  <c r="X16" i="2"/>
  <c r="Z16" i="2"/>
  <c r="X13" i="2"/>
  <c r="Z20" i="2"/>
  <c r="Z34" i="2"/>
  <c r="X34" i="2"/>
  <c r="X20" i="2"/>
  <c r="Z22" i="2"/>
  <c r="X22" i="2"/>
  <c r="Z14" i="2"/>
  <c r="AB14" i="2"/>
  <c r="X14" i="2"/>
  <c r="Z21" i="2"/>
  <c r="X21" i="2"/>
  <c r="X17" i="2"/>
  <c r="Z17" i="2"/>
  <c r="AB17" i="2"/>
  <c r="AB11" i="2"/>
  <c r="X11" i="2"/>
  <c r="Z11" i="2"/>
  <c r="X19" i="2"/>
  <c r="Z19" i="2"/>
  <c r="AB19" i="2"/>
  <c r="X12" i="2"/>
  <c r="Z12" i="2"/>
  <c r="AB12" i="2"/>
  <c r="X23" i="2"/>
  <c r="AB23" i="2"/>
  <c r="Z23" i="2"/>
  <c r="X15" i="2"/>
  <c r="AB15" i="2"/>
  <c r="Z15" i="2"/>
  <c r="AB18" i="2"/>
  <c r="AB10" i="2"/>
  <c r="AB21" i="2"/>
  <c r="Z10" i="2"/>
  <c r="Z18" i="2"/>
  <c r="AB13" i="2"/>
  <c r="R35" i="2"/>
  <c r="V35" i="2" l="1"/>
  <c r="Z35" i="2" s="1"/>
  <c r="X35" i="2" l="1"/>
  <c r="AB35" i="2"/>
</calcChain>
</file>

<file path=xl/sharedStrings.xml><?xml version="1.0" encoding="utf-8"?>
<sst xmlns="http://schemas.openxmlformats.org/spreadsheetml/2006/main" count="356" uniqueCount="138">
  <si>
    <t>PODER JUDICIÁRIO</t>
  </si>
  <si>
    <t>ÓRGÃO:</t>
  </si>
  <si>
    <t>JUSTIÇA FEDERAL</t>
  </si>
  <si>
    <t>UNIDADE:</t>
  </si>
  <si>
    <t>Data de referência: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</si>
  <si>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</si>
  <si>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</si>
  <si>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</si>
  <si>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</si>
  <si>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</si>
  <si>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</si>
  <si>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</si>
  <si>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Unidade Orçamentária</t>
  </si>
  <si>
    <t>Esfera Orçamentária</t>
  </si>
  <si>
    <t>Acréscimos</t>
  </si>
  <si>
    <t>Decréscimos</t>
  </si>
  <si>
    <t>%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</si>
  <si>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</si>
  <si>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</si>
  <si>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</si>
  <si>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</si>
  <si>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</si>
  <si>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</si>
  <si>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</si>
  <si>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</si>
  <si>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</si>
  <si>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</si>
  <si>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</si>
  <si>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</si>
  <si>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</si>
  <si>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</si>
  <si>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</si>
  <si>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</si>
  <si>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TRIBUNAL REGIONAL FEDERAL DA 6A. REGIAO</t>
  </si>
  <si>
    <t>PROGRAMA DE GESTAO E MANUTENCAO DO PODER JUDICIARIO</t>
  </si>
  <si>
    <t>JULGAMENTO DE CAUSAS NA JUSTICA FEDERAL</t>
  </si>
  <si>
    <t>RECURSOS LIVRES DA UNIAO</t>
  </si>
  <si>
    <t>SERV.AFETOS AS ATIVID.ESPECIFICAS DA JUSTICA</t>
  </si>
  <si>
    <t>20TP</t>
  </si>
  <si>
    <t>ATIVOS CIVIS DA UNIAO</t>
  </si>
  <si>
    <t>216H</t>
  </si>
  <si>
    <t>212B</t>
  </si>
  <si>
    <t>09HB</t>
  </si>
  <si>
    <t>APOSENTADORIAS E PENSOES CIVIS DA UNIAO</t>
  </si>
  <si>
    <t>BENEFICIOS DO RPPS DA UNIAO</t>
  </si>
  <si>
    <t>TOTAIS</t>
  </si>
  <si>
    <t>090013 - JUSTIÇA FEDERAL DE 1º GRAU EM MINAS GERAIS</t>
  </si>
  <si>
    <t>JUSTICA FEDERAL DE PRIMEIRO GRAU</t>
  </si>
  <si>
    <t>OPERACOES ESPECIAIS: OUTROS ENCARGOS ESPECIAIS</t>
  </si>
  <si>
    <t>00S6</t>
  </si>
  <si>
    <t>02</t>
  </si>
  <si>
    <t>0033</t>
  </si>
  <si>
    <t>1000</t>
  </si>
  <si>
    <t>12101</t>
  </si>
  <si>
    <t>28</t>
  </si>
  <si>
    <t>846</t>
  </si>
  <si>
    <t>0909</t>
  </si>
  <si>
    <t>09</t>
  </si>
  <si>
    <t>272</t>
  </si>
  <si>
    <t>0181</t>
  </si>
  <si>
    <t>1056</t>
  </si>
  <si>
    <t>331</t>
  </si>
  <si>
    <t>2004</t>
  </si>
  <si>
    <t>122</t>
  </si>
  <si>
    <t>061</t>
  </si>
  <si>
    <t>4257</t>
  </si>
  <si>
    <t>1027</t>
  </si>
  <si>
    <t>12107</t>
  </si>
  <si>
    <t>BENEFICIO ESPECIAL - LEI N. 12.618, DE 2012</t>
  </si>
  <si>
    <t>Programática (Programa, Ação e Subtítulo)</t>
  </si>
  <si>
    <t>GND</t>
  </si>
  <si>
    <t>Função e Subfunção</t>
  </si>
  <si>
    <t>Programa</t>
  </si>
  <si>
    <t>Ação e Subtítulo</t>
  </si>
  <si>
    <t>Fonte</t>
  </si>
  <si>
    <t>Provisão</t>
  </si>
  <si>
    <t>Destaque</t>
  </si>
  <si>
    <t>Empenhado</t>
  </si>
  <si>
    <t>Liquidado</t>
  </si>
  <si>
    <t>Pago</t>
  </si>
  <si>
    <t>Execução</t>
  </si>
  <si>
    <t>RESOLUÇÃO 102 CNJ - ANEXO II - DOTAÇÃO E EXECUÇÃO ORÇAMENTÁRIA</t>
  </si>
  <si>
    <t>Obs.:</t>
  </si>
  <si>
    <t>2. Nas colunas relativas à execução, não incluir as despesas referentes aos restos a pagar do ano anterior.</t>
  </si>
  <si>
    <t>1. Movimentação líquida de créditos = Provisão/Destaque recebidos - Provisão/Destaque concedidos</t>
  </si>
  <si>
    <t>0001</t>
  </si>
  <si>
    <t>6044</t>
  </si>
  <si>
    <t>BENEFICIO ESPECIAL - LEI N. 12.618, D - NACIONAL</t>
  </si>
  <si>
    <t>APOSENTADORIAS E PENSOES CIVIS DA UNI - NACIONAL</t>
  </si>
  <si>
    <t>CONTRIBUICAO DA UNIAO, DE SUAS AUTARQUIAS E FUNDACOES PARA O</t>
  </si>
  <si>
    <t>CONTRIBUICAO DA UNIAO, DE SUAS AUTARQ - NACIONAL</t>
  </si>
  <si>
    <t>ASSISTENCIA MEDICA E ODONTOLOGICA AOS SERVIDORES CIVIS, EMPR</t>
  </si>
  <si>
    <t>ASSISTENCIA MEDICA E ODONTOLOGICA AOS - NACIONAL</t>
  </si>
  <si>
    <t>ATIVOS CIVIS DA UNIAO                 - NACIONAL</t>
  </si>
  <si>
    <t>BENEFICIOS OBRIGATORIOS AOS SERVIDORES CIVIS, EMPREGADOS, MI</t>
  </si>
  <si>
    <t>BENEFICIOS OBRIGATORIOS AOS SERVIDORE - NACIONAL</t>
  </si>
  <si>
    <t>AJUDA DE CUSTO PARA MORADIA OU AUXILIO-MORADIA A AGENTES PUB</t>
  </si>
  <si>
    <t>AJUDA DE CUSTO PARA MORADIA OU AUXILI - NACIONAL</t>
  </si>
  <si>
    <t>JULGAMENTO DE CAUSAS NA JUSTICA FEDER - NACIONAL</t>
  </si>
  <si>
    <t>JULGAMENTO DE CAUSAS NA JUSTICA FEDER - NA 6. REGIAO DA JUST</t>
  </si>
  <si>
    <t>4224</t>
  </si>
  <si>
    <t>ASSISTENCIA JURIDICA A PESSOAS CARENTES</t>
  </si>
  <si>
    <t>ASSISTENCIA JURIDICA A PESSOAS CARENT - NACIONAL</t>
  </si>
  <si>
    <t>ASSISTENCIA MEDICA E ODONTOLOGICA AOS - NA 6. REGIAO DA JUST</t>
  </si>
  <si>
    <t>AJUDA DE CUSTO PARA MORADIA OU AUXILI - NA 6. REGIAO DA JUST</t>
  </si>
  <si>
    <t>33201</t>
  </si>
  <si>
    <t>INSTITUTO NACIONAL DO SEGURO SOCIAL</t>
  </si>
  <si>
    <t>0901</t>
  </si>
  <si>
    <t>00SA</t>
  </si>
  <si>
    <t>OPERACOES ESPECIAIS: CUMPRIMENTO DE SENTENCAS JUDICIAIS</t>
  </si>
  <si>
    <t>PAGAMENTO DE HONORARIOS PERICIAIS NAS ACOES EM QUE O INSS FI</t>
  </si>
  <si>
    <t>PAGAMENTO DE HONORARIOS PERICIAIS NAS - NACIONAL</t>
  </si>
  <si>
    <t>1049</t>
  </si>
  <si>
    <t>REC.PROP.UO PARA APLIC. EM SEGURIDADE SOCIAL</t>
  </si>
  <si>
    <t>166J</t>
  </si>
  <si>
    <t>3186</t>
  </si>
  <si>
    <t>CONSTRUCAO DO EDIFICIO-SEDE DA JUSTICA FEDERAL EM VICOSA - M</t>
  </si>
  <si>
    <t>CONSTRUCAO DO EDIFICIO-SEDE DA JUSTIC - NO MUNICIPIO DE VICO</t>
  </si>
  <si>
    <t>219Z</t>
  </si>
  <si>
    <t>CONSERVACAO E RECUPERACAO DE ATIVOS DE INFRAESTRUTURA DA UNI</t>
  </si>
  <si>
    <t>CONSERVACAO E RECUPERACAO DE ATIVOS D - NA 6. REGIAO DA JUST</t>
  </si>
  <si>
    <t>12102</t>
  </si>
  <si>
    <t>TRIBUNAL REGIONAL FEDERAL DA 1A. REGIAO</t>
  </si>
  <si>
    <t>6012</t>
  </si>
  <si>
    <t>ASSISTENCIA MEDICA E ODONTOLOGICA AOS - NA 1. REGIAO DA JUST</t>
  </si>
  <si>
    <t>11101</t>
  </si>
  <si>
    <t>SUPERIOR TRIBUNAL DE JUSTICA</t>
  </si>
  <si>
    <t>128</t>
  </si>
  <si>
    <t>20G2</t>
  </si>
  <si>
    <t>FORMACAO E APERFEICOAMENTO DE MAGISTRADOS</t>
  </si>
  <si>
    <t>FORMACAO E APERFEICOAMENTO DE MAGISTR - NACIONAL</t>
  </si>
  <si>
    <t>ATIVOS CIVIS DA UNIAO                 - NA 6. REGIAO DA JUST</t>
  </si>
  <si>
    <t>12105</t>
  </si>
  <si>
    <t>TRIBUNAL REGIONAL FEDERAL DA 4A. REGIAO</t>
  </si>
  <si>
    <t>6015</t>
  </si>
  <si>
    <t>JULGAMENTO DE CAUSAS NA JUSTICA FEDER - NA 4. REGIAO DA JUST</t>
  </si>
  <si>
    <t>1138</t>
  </si>
  <si>
    <t>MELHORIA DA PRESTACAO JURISDICIONAL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</si>
</sst>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#,##0.00_);\(#,##0.00\)"/>
  </numFmts>
  <fonts count="16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9" fillId="0" borderId="0" applyBorder="0" applyProtection="0"/>
    <xf numFmtId="164" fontId="9" fillId="0" borderId="0" applyBorder="0" applyProtection="0"/>
    <xf numFmtId="0" fontId="11" fillId="0" borderId="0"/>
  </cellStyleXfs>
  <cellXfs count="57">
    <xf numFmtId="0" fontId="0" fillId="0" borderId="0" xfId="0"/>
    <xf numFmtId="0" fontId="7" fillId="2" borderId="2" xfId="0" applyFont="1" applyFill="1" applyBorder="1" applyAlignment="1">
      <alignment horizontal="center" vertical="center" wrapText="1"/>
    </xf>
    <xf numFmtId="0" fontId="8" fillId="2" borderId="2" xfId="2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4" fontId="4" fillId="0" borderId="0" xfId="0" applyNumberFormat="1" applyFont="1"/>
    <xf numFmtId="0" fontId="3" fillId="3" borderId="0" xfId="0" applyFont="1" applyFill="1" applyAlignment="1">
      <alignment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39" fontId="13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165" fontId="14" fillId="3" borderId="2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49" fontId="5" fillId="3" borderId="2" xfId="0" applyNumberFormat="1" applyFont="1" applyFill="1" applyBorder="1" applyAlignment="1">
      <alignment horizontal="center" vertical="center" wrapText="1"/>
    </xf>
    <xf numFmtId="10" fontId="5" fillId="3" borderId="2" xfId="1" applyNumberFormat="1" applyFont="1" applyFill="1" applyBorder="1" applyAlignment="1" applyProtection="1">
      <alignment horizontal="center" vertical="center"/>
    </xf>
    <xf numFmtId="0" fontId="0" fillId="3" borderId="0" xfId="0" applyFill="1"/>
    <xf numFmtId="0" fontId="5" fillId="3" borderId="0" xfId="0" applyFont="1" applyFill="1"/>
    <xf numFmtId="43" fontId="5" fillId="3" borderId="2" xfId="0" applyNumberFormat="1" applyFont="1" applyFill="1" applyBorder="1" applyAlignment="1">
      <alignment horizontal="right" vertical="center"/>
    </xf>
    <xf numFmtId="43" fontId="5" fillId="3" borderId="2" xfId="0" applyNumberFormat="1" applyFont="1" applyFill="1" applyBorder="1" applyAlignment="1">
      <alignment horizontal="center" vertical="center" wrapText="1"/>
    </xf>
    <xf numFmtId="43" fontId="12" fillId="4" borderId="2" xfId="0" applyNumberFormat="1" applyFont="1" applyFill="1" applyBorder="1" applyAlignment="1">
      <alignment horizontal="right" vertical="center"/>
    </xf>
    <xf numFmtId="43" fontId="12" fillId="3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/>
    </xf>
    <xf numFmtId="0" fontId="8" fillId="2" borderId="2" xfId="2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</cellXfs>
  <cellStyles count="4">
    <cellStyle name="Normal" xfId="0" builtinId="0"/>
    <cellStyle name="Normal 2" xfId="3" xr:uid="{00000000-0005-0000-0000-000001000000}"/>
    <cellStyle name="Porcentagem" xfId="1" builtinId="5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ML43"/>
  <sheetViews>
    <sheetView showGridLines="0" tabSelected="1" zoomScale="85" zoomScaleNormal="85" workbookViewId="0">
      <pane ySplit="9" topLeftCell="A10" activePane="bottomLeft" state="frozen"/>
      <selection activeCell="F1" sqref="F1"/>
      <selection pane="bottomLeft" activeCell="K28" sqref="K28"/>
    </sheetView>
  </sheetViews>
  <sheetFormatPr defaultRowHeight="12.75" x14ac:dyDescent="0.2"/>
  <cols>
    <col min="1" max="1" width="7.42578125" style="9" customWidth="1"/>
    <col min="2" max="2" width="27.28515625" style="10" customWidth="1"/>
    <col min="3" max="3" width="8.5703125" style="9" customWidth="1"/>
    <col min="4" max="4" width="9.42578125" style="9" customWidth="1"/>
    <col min="5" max="5" width="4.5703125" style="9" bestFit="1" customWidth="1"/>
    <col min="6" max="6" width="5" style="9" bestFit="1" customWidth="1"/>
    <col min="7" max="7" width="4.5703125" style="9" bestFit="1" customWidth="1"/>
    <col min="8" max="9" width="19.85546875" style="10" customWidth="1"/>
    <col min="10" max="10" width="24.28515625" style="10" customWidth="1"/>
    <col min="11" max="11" width="10.85546875" style="9" customWidth="1"/>
    <col min="12" max="12" width="6.7109375" style="9" bestFit="1" customWidth="1"/>
    <col min="13" max="13" width="22.28515625" style="10" customWidth="1"/>
    <col min="14" max="14" width="8.42578125" style="9" customWidth="1"/>
    <col min="15" max="15" width="15" style="9" bestFit="1" customWidth="1"/>
    <col min="16" max="16" width="9.7109375" style="9" customWidth="1"/>
    <col min="17" max="17" width="11.140625" style="9" customWidth="1"/>
    <col min="18" max="18" width="15.7109375" style="9" bestFit="1" customWidth="1"/>
    <col min="19" max="19" width="13.85546875" style="9" customWidth="1"/>
    <col min="20" max="20" width="14.85546875" style="10" customWidth="1"/>
    <col min="21" max="21" width="11" style="10" customWidth="1"/>
    <col min="22" max="22" width="13.85546875" style="10" bestFit="1" customWidth="1"/>
    <col min="23" max="23" width="15.28515625" style="10" bestFit="1" customWidth="1"/>
    <col min="24" max="24" width="7.140625" style="9" bestFit="1" customWidth="1"/>
    <col min="25" max="25" width="13.28515625" style="10" customWidth="1"/>
    <col min="26" max="26" width="9.7109375" style="9" bestFit="1" customWidth="1"/>
    <col min="27" max="27" width="13" style="10" customWidth="1"/>
    <col min="28" max="28" width="9.7109375" style="9" bestFit="1" customWidth="1"/>
    <col min="29" max="1025" width="8.85546875" style="10" customWidth="1"/>
    <col min="1026" max="1027" width="8.85546875" customWidth="1"/>
  </cols>
  <sheetData>
    <row r="1" spans="1:28 1026:1026" s="11" customFormat="1" ht="11.25" customHeight="1" x14ac:dyDescent="0.2">
      <c r="A1" s="3"/>
      <c r="B1" s="4" t="s">
        <v>0</v>
      </c>
      <c r="C1" s="5"/>
      <c r="D1" s="6"/>
      <c r="E1" s="6"/>
      <c r="F1" s="6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6"/>
      <c r="Y1" s="7"/>
      <c r="Z1" s="6"/>
      <c r="AA1" s="7"/>
      <c r="AB1" s="6"/>
      <c r="AML1"/>
    </row>
    <row r="2" spans="1:28 1026:1026" s="11" customFormat="1" ht="12" customHeight="1" x14ac:dyDescent="0.2">
      <c r="A2" s="3"/>
      <c r="B2" s="4" t="s">
        <v>1</v>
      </c>
      <c r="C2" s="38" t="s">
        <v>2</v>
      </c>
      <c r="D2" s="38"/>
      <c r="E2" s="38"/>
      <c r="F2" s="38"/>
      <c r="G2" s="38"/>
      <c r="H2" s="38"/>
      <c r="I2" s="38"/>
      <c r="J2" s="3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6"/>
      <c r="Y2" s="7"/>
      <c r="Z2" s="6"/>
      <c r="AA2" s="7"/>
      <c r="AB2" s="6"/>
      <c r="AML2"/>
    </row>
    <row r="3" spans="1:28 1026:1026" s="11" customFormat="1" ht="12" customHeight="1" x14ac:dyDescent="0.2">
      <c r="A3" s="3"/>
      <c r="B3" s="4" t="s">
        <v>3</v>
      </c>
      <c r="C3" s="38" t="s">
        <v>46</v>
      </c>
      <c r="D3" s="38"/>
      <c r="E3" s="38"/>
      <c r="F3" s="38"/>
      <c r="G3" s="38"/>
      <c r="H3" s="38"/>
      <c r="I3" s="38"/>
      <c r="J3" s="38"/>
      <c r="K3" s="38"/>
      <c r="L3" s="3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6"/>
      <c r="Y3" s="7"/>
      <c r="Z3" s="6"/>
      <c r="AA3" s="7"/>
      <c r="AB3" s="6"/>
      <c r="AML3"/>
    </row>
    <row r="4" spans="1:28 1026:1026" s="11" customFormat="1" ht="12" customHeight="1" x14ac:dyDescent="0.2">
      <c r="A4" s="3"/>
      <c r="B4" s="4" t="s">
        <v>4</v>
      </c>
      <c r="C4" s="39">
        <v>45962</v>
      </c>
      <c r="D4" s="39"/>
      <c r="E4" s="39"/>
      <c r="F4" s="39"/>
      <c r="G4" s="39"/>
      <c r="H4" s="39"/>
      <c r="I4" s="39"/>
      <c r="J4" s="39"/>
      <c r="K4" s="7"/>
      <c r="L4" s="7"/>
      <c r="M4" s="7"/>
      <c r="N4" s="7"/>
      <c r="O4" s="7"/>
      <c r="P4" s="7"/>
      <c r="Q4" s="7"/>
      <c r="R4" s="7"/>
      <c r="S4" s="7"/>
      <c r="T4" s="14"/>
      <c r="U4" s="14"/>
      <c r="V4" s="14"/>
      <c r="W4" s="14"/>
      <c r="X4" s="17"/>
      <c r="Y4" s="14"/>
      <c r="Z4" s="17"/>
      <c r="AA4" s="14"/>
      <c r="AB4" s="6"/>
      <c r="AML4"/>
    </row>
    <row r="5" spans="1:28 1026:1026" s="11" customFormat="1" ht="12" customHeight="1" x14ac:dyDescent="0.2">
      <c r="A5" s="4"/>
      <c r="B5" s="8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6"/>
      <c r="Y5" s="7"/>
      <c r="Z5" s="6"/>
      <c r="AA5" s="7"/>
      <c r="AB5" s="6"/>
      <c r="AML5"/>
    </row>
    <row r="6" spans="1:28 1026:1026" x14ac:dyDescent="0.2">
      <c r="A6" s="53" t="s">
        <v>81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 1026:1026" ht="22.5" customHeight="1" x14ac:dyDescent="0.2">
      <c r="A7" s="54" t="s">
        <v>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5" t="s">
        <v>6</v>
      </c>
      <c r="P7" s="55" t="s">
        <v>7</v>
      </c>
      <c r="Q7" s="55"/>
      <c r="R7" s="55" t="s">
        <v>8</v>
      </c>
      <c r="S7" s="55" t="s">
        <v>9</v>
      </c>
      <c r="T7" s="56" t="s">
        <v>10</v>
      </c>
      <c r="U7" s="56"/>
      <c r="V7" s="55" t="s">
        <v>11</v>
      </c>
      <c r="W7" s="40" t="s">
        <v>80</v>
      </c>
      <c r="X7" s="40"/>
      <c r="Y7" s="40"/>
      <c r="Z7" s="40"/>
      <c r="AA7" s="40"/>
      <c r="AB7" s="40"/>
    </row>
    <row r="8" spans="1:28 1026:1026" ht="24" customHeight="1" x14ac:dyDescent="0.2">
      <c r="A8" s="40" t="s">
        <v>12</v>
      </c>
      <c r="B8" s="40"/>
      <c r="C8" s="44" t="s">
        <v>71</v>
      </c>
      <c r="D8" s="45"/>
      <c r="E8" s="44" t="s">
        <v>69</v>
      </c>
      <c r="F8" s="48"/>
      <c r="G8" s="45"/>
      <c r="H8" s="41" t="s">
        <v>18</v>
      </c>
      <c r="I8" s="42"/>
      <c r="J8" s="43"/>
      <c r="K8" s="40" t="s">
        <v>13</v>
      </c>
      <c r="L8" s="40" t="s">
        <v>74</v>
      </c>
      <c r="M8" s="40"/>
      <c r="N8" s="40" t="s">
        <v>70</v>
      </c>
      <c r="O8" s="55"/>
      <c r="P8" s="2" t="s">
        <v>14</v>
      </c>
      <c r="Q8" s="2" t="s">
        <v>15</v>
      </c>
      <c r="R8" s="55"/>
      <c r="S8" s="55"/>
      <c r="T8" s="1" t="s">
        <v>75</v>
      </c>
      <c r="U8" s="1" t="s">
        <v>76</v>
      </c>
      <c r="V8" s="55"/>
      <c r="W8" s="1" t="s">
        <v>77</v>
      </c>
      <c r="X8" s="1" t="s">
        <v>16</v>
      </c>
      <c r="Y8" s="1" t="s">
        <v>78</v>
      </c>
      <c r="Z8" s="1" t="s">
        <v>16</v>
      </c>
      <c r="AA8" s="1" t="s">
        <v>79</v>
      </c>
      <c r="AB8" s="1" t="s">
        <v>16</v>
      </c>
    </row>
    <row r="9" spans="1:28 1026:1026" ht="67.5" customHeight="1" x14ac:dyDescent="0.2">
      <c r="A9" s="1" t="s">
        <v>17</v>
      </c>
      <c r="B9" s="1" t="s">
        <v>18</v>
      </c>
      <c r="C9" s="46"/>
      <c r="D9" s="47"/>
      <c r="E9" s="46"/>
      <c r="F9" s="49"/>
      <c r="G9" s="47"/>
      <c r="H9" s="22" t="s">
        <v>72</v>
      </c>
      <c r="I9" s="41" t="s">
        <v>73</v>
      </c>
      <c r="J9" s="43"/>
      <c r="K9" s="40"/>
      <c r="L9" s="1" t="s">
        <v>17</v>
      </c>
      <c r="M9" s="1" t="s">
        <v>18</v>
      </c>
      <c r="N9" s="40"/>
      <c r="O9" s="2" t="s">
        <v>19</v>
      </c>
      <c r="P9" s="2" t="s">
        <v>20</v>
      </c>
      <c r="Q9" s="2" t="s">
        <v>21</v>
      </c>
      <c r="R9" s="2" t="s">
        <v>22</v>
      </c>
      <c r="S9" s="2" t="s">
        <v>23</v>
      </c>
      <c r="T9" s="1" t="s">
        <v>24</v>
      </c>
      <c r="U9" s="1" t="s">
        <v>25</v>
      </c>
      <c r="V9" s="2" t="s">
        <v>26</v>
      </c>
      <c r="W9" s="1" t="s">
        <v>27</v>
      </c>
      <c r="X9" s="1" t="s">
        <v>28</v>
      </c>
      <c r="Y9" s="1" t="s">
        <v>29</v>
      </c>
      <c r="Z9" s="1" t="s">
        <v>30</v>
      </c>
      <c r="AA9" s="1" t="s">
        <v>31</v>
      </c>
      <c r="AB9" s="1" t="s">
        <v>32</v>
      </c>
    </row>
    <row r="10" spans="1:28 1026:1026" s="12" customFormat="1" ht="35.25" customHeight="1" x14ac:dyDescent="0.2">
      <c r="A10" s="15" t="s">
        <v>125</v>
      </c>
      <c r="B10" s="16" t="s">
        <v>126</v>
      </c>
      <c r="C10" s="15" t="s">
        <v>50</v>
      </c>
      <c r="D10" s="15" t="s">
        <v>127</v>
      </c>
      <c r="E10" s="15" t="s">
        <v>51</v>
      </c>
      <c r="F10" s="15" t="s">
        <v>128</v>
      </c>
      <c r="G10" s="24" t="s">
        <v>85</v>
      </c>
      <c r="H10" s="16" t="s">
        <v>34</v>
      </c>
      <c r="I10" s="16" t="s">
        <v>129</v>
      </c>
      <c r="J10" s="16" t="s">
        <v>130</v>
      </c>
      <c r="K10" s="15">
        <v>1</v>
      </c>
      <c r="L10" s="15" t="s">
        <v>52</v>
      </c>
      <c r="M10" s="16" t="s">
        <v>36</v>
      </c>
      <c r="N10" s="15">
        <v>3</v>
      </c>
      <c r="O10" s="28"/>
      <c r="P10" s="29"/>
      <c r="Q10" s="29"/>
      <c r="R10" s="28">
        <f t="shared" ref="R10:R18" si="0">O10+P10-Q10</f>
        <v>0</v>
      </c>
      <c r="S10" s="29"/>
      <c r="T10" s="30">
        <v>0</v>
      </c>
      <c r="U10" s="30">
        <v>103950</v>
      </c>
      <c r="V10" s="30">
        <f t="shared" ref="V10:V18" si="1">R10-S10+T10+U10</f>
        <v>103950</v>
      </c>
      <c r="W10" s="30">
        <v>103950</v>
      </c>
      <c r="X10" s="25">
        <f>W10/V10</f>
        <v>1</v>
      </c>
      <c r="Y10" s="30">
        <v>103950</v>
      </c>
      <c r="Z10" s="25">
        <f>Y10/V10</f>
        <v>1</v>
      </c>
      <c r="AA10" s="30">
        <v>103950</v>
      </c>
      <c r="AB10" s="25">
        <f t="shared" ref="AB10:AB18" si="2">AA10/V10</f>
        <v>1</v>
      </c>
      <c r="AML10"/>
    </row>
    <row r="11" spans="1:28 1026:1026" s="12" customFormat="1" ht="33.75" x14ac:dyDescent="0.2">
      <c r="A11" s="15" t="s">
        <v>53</v>
      </c>
      <c r="B11" s="16" t="s">
        <v>47</v>
      </c>
      <c r="C11" s="15" t="s">
        <v>54</v>
      </c>
      <c r="D11" s="15" t="s">
        <v>55</v>
      </c>
      <c r="E11" s="15" t="s">
        <v>56</v>
      </c>
      <c r="F11" s="15" t="s">
        <v>49</v>
      </c>
      <c r="G11" s="24" t="s">
        <v>85</v>
      </c>
      <c r="H11" s="16" t="s">
        <v>48</v>
      </c>
      <c r="I11" s="16" t="s">
        <v>68</v>
      </c>
      <c r="J11" s="16" t="s">
        <v>87</v>
      </c>
      <c r="K11" s="15">
        <v>1</v>
      </c>
      <c r="L11" s="15" t="s">
        <v>52</v>
      </c>
      <c r="M11" s="16" t="s">
        <v>36</v>
      </c>
      <c r="N11" s="15">
        <v>1</v>
      </c>
      <c r="O11" s="28"/>
      <c r="P11" s="29"/>
      <c r="Q11" s="29"/>
      <c r="R11" s="28">
        <f t="shared" si="0"/>
        <v>0</v>
      </c>
      <c r="S11" s="29"/>
      <c r="T11" s="30">
        <v>3297153.16</v>
      </c>
      <c r="U11" s="30">
        <v>0</v>
      </c>
      <c r="V11" s="30">
        <f t="shared" si="1"/>
        <v>3297153.16</v>
      </c>
      <c r="W11" s="30">
        <v>3297153.16</v>
      </c>
      <c r="X11" s="25">
        <f t="shared" ref="X11:X18" si="3">W11/V11</f>
        <v>1</v>
      </c>
      <c r="Y11" s="30">
        <v>3297153.16</v>
      </c>
      <c r="Z11" s="25">
        <f t="shared" ref="Z11:Z18" si="4">Y11/V11</f>
        <v>1</v>
      </c>
      <c r="AA11" s="30">
        <v>3297153.16</v>
      </c>
      <c r="AB11" s="25">
        <f t="shared" si="2"/>
        <v>1</v>
      </c>
      <c r="AML11"/>
    </row>
    <row r="12" spans="1:28 1026:1026" s="12" customFormat="1" ht="33.75" x14ac:dyDescent="0.2">
      <c r="A12" s="15" t="s">
        <v>53</v>
      </c>
      <c r="B12" s="16" t="s">
        <v>47</v>
      </c>
      <c r="C12" s="15" t="s">
        <v>57</v>
      </c>
      <c r="D12" s="15" t="s">
        <v>58</v>
      </c>
      <c r="E12" s="15" t="s">
        <v>51</v>
      </c>
      <c r="F12" s="15" t="s">
        <v>59</v>
      </c>
      <c r="G12" s="24" t="s">
        <v>85</v>
      </c>
      <c r="H12" s="16" t="s">
        <v>34</v>
      </c>
      <c r="I12" s="16" t="s">
        <v>43</v>
      </c>
      <c r="J12" s="16" t="s">
        <v>88</v>
      </c>
      <c r="K12" s="15">
        <v>2</v>
      </c>
      <c r="L12" s="15" t="s">
        <v>52</v>
      </c>
      <c r="M12" s="16" t="s">
        <v>36</v>
      </c>
      <c r="N12" s="15">
        <v>1</v>
      </c>
      <c r="O12" s="28"/>
      <c r="P12" s="29"/>
      <c r="Q12" s="29"/>
      <c r="R12" s="28">
        <f t="shared" si="0"/>
        <v>0</v>
      </c>
      <c r="S12" s="29"/>
      <c r="T12" s="30">
        <v>4655023</v>
      </c>
      <c r="U12" s="30">
        <v>0</v>
      </c>
      <c r="V12" s="30">
        <f t="shared" si="1"/>
        <v>4655023</v>
      </c>
      <c r="W12" s="30">
        <v>0</v>
      </c>
      <c r="X12" s="25">
        <f t="shared" si="3"/>
        <v>0</v>
      </c>
      <c r="Y12" s="30">
        <v>0</v>
      </c>
      <c r="Z12" s="25">
        <f t="shared" si="4"/>
        <v>0</v>
      </c>
      <c r="AA12" s="30">
        <v>0</v>
      </c>
      <c r="AB12" s="25">
        <f t="shared" si="2"/>
        <v>0</v>
      </c>
      <c r="AML12"/>
    </row>
    <row r="13" spans="1:28 1026:1026" s="12" customFormat="1" ht="33.75" x14ac:dyDescent="0.2">
      <c r="A13" s="15" t="s">
        <v>53</v>
      </c>
      <c r="B13" s="16" t="s">
        <v>47</v>
      </c>
      <c r="C13" s="15" t="s">
        <v>57</v>
      </c>
      <c r="D13" s="15" t="s">
        <v>58</v>
      </c>
      <c r="E13" s="15" t="s">
        <v>51</v>
      </c>
      <c r="F13" s="15" t="s">
        <v>59</v>
      </c>
      <c r="G13" s="24" t="s">
        <v>85</v>
      </c>
      <c r="H13" s="16" t="s">
        <v>34</v>
      </c>
      <c r="I13" s="16" t="s">
        <v>43</v>
      </c>
      <c r="J13" s="16" t="s">
        <v>88</v>
      </c>
      <c r="K13" s="15">
        <v>2</v>
      </c>
      <c r="L13" s="15" t="s">
        <v>60</v>
      </c>
      <c r="M13" s="16" t="s">
        <v>44</v>
      </c>
      <c r="N13" s="15">
        <v>1</v>
      </c>
      <c r="O13" s="28"/>
      <c r="P13" s="29"/>
      <c r="Q13" s="29"/>
      <c r="R13" s="28">
        <f t="shared" si="0"/>
        <v>0</v>
      </c>
      <c r="S13" s="29"/>
      <c r="T13" s="30">
        <v>150502737</v>
      </c>
      <c r="U13" s="30">
        <v>0</v>
      </c>
      <c r="V13" s="30">
        <f t="shared" si="1"/>
        <v>150502737</v>
      </c>
      <c r="W13" s="30">
        <v>150084733.33000001</v>
      </c>
      <c r="X13" s="25">
        <f t="shared" si="3"/>
        <v>0.99722261748635188</v>
      </c>
      <c r="Y13" s="30">
        <v>147998903.53999999</v>
      </c>
      <c r="Z13" s="25">
        <f>W12/V13</f>
        <v>0</v>
      </c>
      <c r="AA13" s="30">
        <v>144288573.18000001</v>
      </c>
      <c r="AB13" s="25">
        <f t="shared" si="2"/>
        <v>0.95871062584064504</v>
      </c>
      <c r="AML13"/>
    </row>
    <row r="14" spans="1:28 1026:1026" s="12" customFormat="1" ht="45" x14ac:dyDescent="0.2">
      <c r="A14" s="15" t="s">
        <v>53</v>
      </c>
      <c r="B14" s="16" t="s">
        <v>47</v>
      </c>
      <c r="C14" s="15" t="s">
        <v>50</v>
      </c>
      <c r="D14" s="15" t="s">
        <v>55</v>
      </c>
      <c r="E14" s="15" t="s">
        <v>51</v>
      </c>
      <c r="F14" s="15" t="s">
        <v>42</v>
      </c>
      <c r="G14" s="24" t="s">
        <v>85</v>
      </c>
      <c r="H14" s="16" t="s">
        <v>34</v>
      </c>
      <c r="I14" s="16" t="s">
        <v>89</v>
      </c>
      <c r="J14" s="16" t="s">
        <v>90</v>
      </c>
      <c r="K14" s="15">
        <v>1</v>
      </c>
      <c r="L14" s="15" t="s">
        <v>52</v>
      </c>
      <c r="M14" s="16" t="s">
        <v>36</v>
      </c>
      <c r="N14" s="15">
        <v>1</v>
      </c>
      <c r="O14" s="28"/>
      <c r="P14" s="29"/>
      <c r="Q14" s="29"/>
      <c r="R14" s="28">
        <f t="shared" si="0"/>
        <v>0</v>
      </c>
      <c r="S14" s="29"/>
      <c r="T14" s="30">
        <v>89716659</v>
      </c>
      <c r="U14" s="30">
        <v>0</v>
      </c>
      <c r="V14" s="30">
        <f t="shared" si="1"/>
        <v>89716659</v>
      </c>
      <c r="W14" s="30">
        <v>82527209.5</v>
      </c>
      <c r="X14" s="25">
        <f t="shared" si="3"/>
        <v>0.91986494392306783</v>
      </c>
      <c r="Y14" s="30">
        <v>79667150.5</v>
      </c>
      <c r="Z14" s="25">
        <f t="shared" si="4"/>
        <v>0.88798614870399928</v>
      </c>
      <c r="AA14" s="30">
        <v>79667150.5</v>
      </c>
      <c r="AB14" s="25">
        <f t="shared" si="2"/>
        <v>0.88798614870399928</v>
      </c>
      <c r="AML14"/>
    </row>
    <row r="15" spans="1:28 1026:1026" s="12" customFormat="1" ht="45" x14ac:dyDescent="0.2">
      <c r="A15" s="15" t="s">
        <v>53</v>
      </c>
      <c r="B15" s="16" t="s">
        <v>47</v>
      </c>
      <c r="C15" s="15" t="s">
        <v>50</v>
      </c>
      <c r="D15" s="15" t="s">
        <v>63</v>
      </c>
      <c r="E15" s="15" t="s">
        <v>51</v>
      </c>
      <c r="F15" s="15" t="s">
        <v>114</v>
      </c>
      <c r="G15" s="24" t="s">
        <v>115</v>
      </c>
      <c r="H15" s="16" t="s">
        <v>34</v>
      </c>
      <c r="I15" s="16" t="s">
        <v>116</v>
      </c>
      <c r="J15" s="16" t="s">
        <v>117</v>
      </c>
      <c r="K15" s="15">
        <v>1</v>
      </c>
      <c r="L15" s="15" t="s">
        <v>52</v>
      </c>
      <c r="M15" s="16" t="s">
        <v>36</v>
      </c>
      <c r="N15" s="15">
        <v>4</v>
      </c>
      <c r="O15" s="28"/>
      <c r="P15" s="29"/>
      <c r="Q15" s="29"/>
      <c r="R15" s="28">
        <f t="shared" si="0"/>
        <v>0</v>
      </c>
      <c r="S15" s="29"/>
      <c r="T15" s="30">
        <v>0</v>
      </c>
      <c r="U15" s="30">
        <v>0</v>
      </c>
      <c r="V15" s="30">
        <f t="shared" si="1"/>
        <v>0</v>
      </c>
      <c r="W15" s="30">
        <v>0</v>
      </c>
      <c r="X15" s="25" t="e">
        <f t="shared" si="3"/>
        <v>#DIV/0!</v>
      </c>
      <c r="Y15" s="30">
        <v>0</v>
      </c>
      <c r="Z15" s="25" t="e">
        <f t="shared" si="4"/>
        <v>#DIV/0!</v>
      </c>
      <c r="AA15" s="30">
        <v>0</v>
      </c>
      <c r="AB15" s="25" t="e">
        <f t="shared" si="2"/>
        <v>#DIV/0!</v>
      </c>
      <c r="AML15"/>
    </row>
    <row r="16" spans="1:28 1026:1026" s="27" customFormat="1" ht="33.75" x14ac:dyDescent="0.2">
      <c r="A16" s="15" t="s">
        <v>53</v>
      </c>
      <c r="B16" s="16" t="s">
        <v>47</v>
      </c>
      <c r="C16" s="15" t="s">
        <v>50</v>
      </c>
      <c r="D16" s="15" t="s">
        <v>61</v>
      </c>
      <c r="E16" s="15" t="s">
        <v>51</v>
      </c>
      <c r="F16" s="15" t="s">
        <v>62</v>
      </c>
      <c r="G16" s="24" t="s">
        <v>85</v>
      </c>
      <c r="H16" s="16" t="s">
        <v>34</v>
      </c>
      <c r="I16" s="16" t="s">
        <v>91</v>
      </c>
      <c r="J16" s="16" t="s">
        <v>92</v>
      </c>
      <c r="K16" s="15">
        <v>1</v>
      </c>
      <c r="L16" s="15" t="s">
        <v>52</v>
      </c>
      <c r="M16" s="16" t="s">
        <v>36</v>
      </c>
      <c r="N16" s="15">
        <v>3</v>
      </c>
      <c r="O16" s="28"/>
      <c r="P16" s="29"/>
      <c r="Q16" s="29"/>
      <c r="R16" s="28">
        <f t="shared" si="0"/>
        <v>0</v>
      </c>
      <c r="S16" s="29"/>
      <c r="T16" s="30">
        <v>46675084</v>
      </c>
      <c r="U16" s="31">
        <v>0</v>
      </c>
      <c r="V16" s="31">
        <f t="shared" si="1"/>
        <v>46675084</v>
      </c>
      <c r="W16" s="30">
        <v>35535539.950000003</v>
      </c>
      <c r="X16" s="25">
        <f t="shared" si="3"/>
        <v>0.76133853235272175</v>
      </c>
      <c r="Y16" s="30">
        <v>26705010.719999999</v>
      </c>
      <c r="Z16" s="25">
        <f t="shared" si="4"/>
        <v>0.5721470307369988</v>
      </c>
      <c r="AA16" s="30">
        <v>26600094.239999998</v>
      </c>
      <c r="AB16" s="25">
        <f t="shared" si="2"/>
        <v>0.56989922589105568</v>
      </c>
      <c r="AML16" s="26"/>
    </row>
    <row r="17" spans="1:28 1026:1026" s="12" customFormat="1" ht="33.75" x14ac:dyDescent="0.2">
      <c r="A17" s="15" t="s">
        <v>53</v>
      </c>
      <c r="B17" s="16" t="s">
        <v>47</v>
      </c>
      <c r="C17" s="15" t="s">
        <v>50</v>
      </c>
      <c r="D17" s="15" t="s">
        <v>63</v>
      </c>
      <c r="E17" s="15" t="s">
        <v>51</v>
      </c>
      <c r="F17" s="15" t="s">
        <v>38</v>
      </c>
      <c r="G17" s="24" t="s">
        <v>85</v>
      </c>
      <c r="H17" s="16" t="s">
        <v>34</v>
      </c>
      <c r="I17" s="16" t="s">
        <v>39</v>
      </c>
      <c r="J17" s="16" t="s">
        <v>93</v>
      </c>
      <c r="K17" s="15">
        <v>1</v>
      </c>
      <c r="L17" s="15" t="s">
        <v>52</v>
      </c>
      <c r="M17" s="16" t="s">
        <v>36</v>
      </c>
      <c r="N17" s="15">
        <v>1</v>
      </c>
      <c r="O17" s="28"/>
      <c r="P17" s="29"/>
      <c r="Q17" s="29"/>
      <c r="R17" s="28">
        <f t="shared" si="0"/>
        <v>0</v>
      </c>
      <c r="S17" s="29"/>
      <c r="T17" s="30">
        <v>537162419.89999998</v>
      </c>
      <c r="U17" s="30">
        <v>0</v>
      </c>
      <c r="V17" s="30">
        <f t="shared" si="1"/>
        <v>537162419.89999998</v>
      </c>
      <c r="W17" s="30">
        <v>536681341.92000002</v>
      </c>
      <c r="X17" s="25">
        <f t="shared" ref="X17" si="5">W17/V17</f>
        <v>0.99910440871852224</v>
      </c>
      <c r="Y17" s="30">
        <v>520683957.70999998</v>
      </c>
      <c r="Z17" s="25">
        <f t="shared" ref="Z17" si="6">Y17/V17</f>
        <v>0.96932312913277197</v>
      </c>
      <c r="AA17" s="30">
        <v>520671395.11000001</v>
      </c>
      <c r="AB17" s="25">
        <f t="shared" ref="AB17" si="7">AA17/V17</f>
        <v>0.96929974216537707</v>
      </c>
      <c r="AML17"/>
    </row>
    <row r="18" spans="1:28 1026:1026" s="12" customFormat="1" ht="45" x14ac:dyDescent="0.2">
      <c r="A18" s="15" t="s">
        <v>53</v>
      </c>
      <c r="B18" s="16" t="s">
        <v>47</v>
      </c>
      <c r="C18" s="15" t="s">
        <v>50</v>
      </c>
      <c r="D18" s="15" t="s">
        <v>61</v>
      </c>
      <c r="E18" s="15" t="s">
        <v>51</v>
      </c>
      <c r="F18" s="15" t="s">
        <v>41</v>
      </c>
      <c r="G18" s="24" t="s">
        <v>85</v>
      </c>
      <c r="H18" s="16" t="s">
        <v>34</v>
      </c>
      <c r="I18" s="16" t="s">
        <v>94</v>
      </c>
      <c r="J18" s="16" t="s">
        <v>95</v>
      </c>
      <c r="K18" s="15">
        <v>1</v>
      </c>
      <c r="L18" s="15" t="s">
        <v>52</v>
      </c>
      <c r="M18" s="16" t="s">
        <v>36</v>
      </c>
      <c r="N18" s="15">
        <v>3</v>
      </c>
      <c r="O18" s="28"/>
      <c r="P18" s="29"/>
      <c r="Q18" s="29"/>
      <c r="R18" s="28">
        <f t="shared" si="0"/>
        <v>0</v>
      </c>
      <c r="S18" s="29"/>
      <c r="T18" s="30">
        <v>41245754</v>
      </c>
      <c r="U18" s="30">
        <v>0</v>
      </c>
      <c r="V18" s="30">
        <f t="shared" si="1"/>
        <v>41245754</v>
      </c>
      <c r="W18" s="30">
        <v>40074314.979999997</v>
      </c>
      <c r="X18" s="25">
        <f t="shared" si="3"/>
        <v>0.97159855484760915</v>
      </c>
      <c r="Y18" s="30">
        <v>37622372.890000001</v>
      </c>
      <c r="Z18" s="25">
        <f t="shared" si="4"/>
        <v>0.9121514153917516</v>
      </c>
      <c r="AA18" s="30">
        <v>37622372.890000001</v>
      </c>
      <c r="AB18" s="25">
        <f t="shared" si="2"/>
        <v>0.9121514153917516</v>
      </c>
      <c r="AML18"/>
    </row>
    <row r="19" spans="1:28 1026:1026" s="12" customFormat="1" ht="45" x14ac:dyDescent="0.2">
      <c r="A19" s="15" t="s">
        <v>53</v>
      </c>
      <c r="B19" s="16" t="s">
        <v>47</v>
      </c>
      <c r="C19" s="15" t="s">
        <v>50</v>
      </c>
      <c r="D19" s="15" t="s">
        <v>63</v>
      </c>
      <c r="E19" s="15" t="s">
        <v>51</v>
      </c>
      <c r="F19" s="15" t="s">
        <v>40</v>
      </c>
      <c r="G19" s="24" t="s">
        <v>85</v>
      </c>
      <c r="H19" s="16" t="s">
        <v>34</v>
      </c>
      <c r="I19" s="16" t="s">
        <v>96</v>
      </c>
      <c r="J19" s="16" t="s">
        <v>97</v>
      </c>
      <c r="K19" s="15">
        <v>1</v>
      </c>
      <c r="L19" s="15" t="s">
        <v>52</v>
      </c>
      <c r="M19" s="16" t="s">
        <v>36</v>
      </c>
      <c r="N19" s="15">
        <v>3</v>
      </c>
      <c r="O19" s="28"/>
      <c r="P19" s="29"/>
      <c r="Q19" s="29"/>
      <c r="R19" s="28">
        <f t="shared" ref="R19:R34" si="8">O19+P19-Q19</f>
        <v>0</v>
      </c>
      <c r="S19" s="29"/>
      <c r="T19" s="30">
        <v>1535500</v>
      </c>
      <c r="U19" s="30">
        <v>0</v>
      </c>
      <c r="V19" s="30">
        <f t="shared" ref="V19:V34" si="9">R19-S19+T19+U19</f>
        <v>1535500</v>
      </c>
      <c r="W19" s="30">
        <v>1511832</v>
      </c>
      <c r="X19" s="25">
        <f t="shared" ref="X19:X34" si="10">W19/V19</f>
        <v>0.98458612829697167</v>
      </c>
      <c r="Y19" s="30">
        <v>1289244.8999999999</v>
      </c>
      <c r="Z19" s="25">
        <f t="shared" ref="Z19:Z34" si="11">Y19/V19</f>
        <v>0.83962546401823501</v>
      </c>
      <c r="AA19" s="30">
        <v>1289244.8999999999</v>
      </c>
      <c r="AB19" s="25">
        <f t="shared" ref="AB19:AB34" si="12">AA19/V19</f>
        <v>0.83962546401823501</v>
      </c>
      <c r="AML19"/>
    </row>
    <row r="20" spans="1:28 1026:1026" s="12" customFormat="1" ht="45" x14ac:dyDescent="0.2">
      <c r="A20" s="15" t="s">
        <v>53</v>
      </c>
      <c r="B20" s="16" t="s">
        <v>47</v>
      </c>
      <c r="C20" s="15" t="s">
        <v>50</v>
      </c>
      <c r="D20" s="15" t="s">
        <v>63</v>
      </c>
      <c r="E20" s="15" t="s">
        <v>51</v>
      </c>
      <c r="F20" s="15" t="s">
        <v>118</v>
      </c>
      <c r="G20" s="24" t="s">
        <v>86</v>
      </c>
      <c r="H20" s="16" t="s">
        <v>34</v>
      </c>
      <c r="I20" s="16" t="s">
        <v>119</v>
      </c>
      <c r="J20" s="16" t="s">
        <v>120</v>
      </c>
      <c r="K20" s="15">
        <v>1</v>
      </c>
      <c r="L20" s="15" t="s">
        <v>52</v>
      </c>
      <c r="M20" s="16" t="s">
        <v>36</v>
      </c>
      <c r="N20" s="15">
        <v>4</v>
      </c>
      <c r="O20" s="28"/>
      <c r="P20" s="29"/>
      <c r="Q20" s="29"/>
      <c r="R20" s="28">
        <f t="shared" si="8"/>
        <v>0</v>
      </c>
      <c r="S20" s="29"/>
      <c r="T20" s="30">
        <v>11039242</v>
      </c>
      <c r="U20" s="30">
        <v>0</v>
      </c>
      <c r="V20" s="30">
        <f t="shared" si="9"/>
        <v>11039242</v>
      </c>
      <c r="W20" s="30">
        <v>704962.86</v>
      </c>
      <c r="X20" s="25">
        <f t="shared" si="10"/>
        <v>6.3859716092825938E-2</v>
      </c>
      <c r="Y20" s="30">
        <v>27750</v>
      </c>
      <c r="Z20" s="25">
        <f t="shared" si="11"/>
        <v>2.5137595497951764E-3</v>
      </c>
      <c r="AA20" s="30">
        <v>27750</v>
      </c>
      <c r="AB20" s="25">
        <f t="shared" si="12"/>
        <v>2.5137595497951764E-3</v>
      </c>
      <c r="AML20"/>
    </row>
    <row r="21" spans="1:28 1026:1026" s="12" customFormat="1" ht="33.75" x14ac:dyDescent="0.2">
      <c r="A21" s="15" t="s">
        <v>53</v>
      </c>
      <c r="B21" s="16" t="s">
        <v>47</v>
      </c>
      <c r="C21" s="15" t="s">
        <v>50</v>
      </c>
      <c r="D21" s="15" t="s">
        <v>64</v>
      </c>
      <c r="E21" s="15" t="s">
        <v>51</v>
      </c>
      <c r="F21" s="15" t="s">
        <v>100</v>
      </c>
      <c r="G21" s="24" t="s">
        <v>85</v>
      </c>
      <c r="H21" s="16" t="s">
        <v>34</v>
      </c>
      <c r="I21" s="16" t="s">
        <v>101</v>
      </c>
      <c r="J21" s="16" t="s">
        <v>102</v>
      </c>
      <c r="K21" s="15">
        <v>1</v>
      </c>
      <c r="L21" s="15" t="s">
        <v>52</v>
      </c>
      <c r="M21" s="16" t="s">
        <v>36</v>
      </c>
      <c r="N21" s="15">
        <v>3</v>
      </c>
      <c r="O21" s="28"/>
      <c r="P21" s="29"/>
      <c r="Q21" s="29"/>
      <c r="R21" s="28">
        <f t="shared" si="8"/>
        <v>0</v>
      </c>
      <c r="S21" s="29"/>
      <c r="T21" s="30">
        <v>13835142.07</v>
      </c>
      <c r="U21" s="30">
        <v>0</v>
      </c>
      <c r="V21" s="30">
        <f t="shared" si="9"/>
        <v>13835142.07</v>
      </c>
      <c r="W21" s="30">
        <v>13835142.07</v>
      </c>
      <c r="X21" s="25">
        <f t="shared" si="10"/>
        <v>1</v>
      </c>
      <c r="Y21" s="30">
        <v>13835092.07</v>
      </c>
      <c r="Z21" s="25">
        <f t="shared" si="11"/>
        <v>0.99999638601470464</v>
      </c>
      <c r="AA21" s="30">
        <v>13835092.07</v>
      </c>
      <c r="AB21" s="25">
        <f t="shared" si="12"/>
        <v>0.99999638601470464</v>
      </c>
      <c r="AML21"/>
    </row>
    <row r="22" spans="1:28 1026:1026" s="12" customFormat="1" ht="33.75" x14ac:dyDescent="0.2">
      <c r="A22" s="15" t="s">
        <v>53</v>
      </c>
      <c r="B22" s="16" t="s">
        <v>47</v>
      </c>
      <c r="C22" s="15" t="s">
        <v>50</v>
      </c>
      <c r="D22" s="15" t="s">
        <v>64</v>
      </c>
      <c r="E22" s="15" t="s">
        <v>51</v>
      </c>
      <c r="F22" s="15" t="s">
        <v>65</v>
      </c>
      <c r="G22" s="24" t="s">
        <v>85</v>
      </c>
      <c r="H22" s="16" t="s">
        <v>34</v>
      </c>
      <c r="I22" s="16" t="s">
        <v>35</v>
      </c>
      <c r="J22" s="16" t="s">
        <v>98</v>
      </c>
      <c r="K22" s="15">
        <v>1</v>
      </c>
      <c r="L22" s="15" t="s">
        <v>52</v>
      </c>
      <c r="M22" s="16" t="s">
        <v>36</v>
      </c>
      <c r="N22" s="15">
        <v>4</v>
      </c>
      <c r="O22" s="28"/>
      <c r="P22" s="29"/>
      <c r="Q22" s="29"/>
      <c r="R22" s="28">
        <f t="shared" si="8"/>
        <v>0</v>
      </c>
      <c r="S22" s="29"/>
      <c r="T22" s="30">
        <v>1506000</v>
      </c>
      <c r="U22" s="30">
        <v>0</v>
      </c>
      <c r="V22" s="30">
        <f t="shared" si="9"/>
        <v>1506000</v>
      </c>
      <c r="W22" s="30">
        <v>1099251.6499999999</v>
      </c>
      <c r="X22" s="25">
        <f t="shared" si="10"/>
        <v>0.72991477423638773</v>
      </c>
      <c r="Y22" s="30">
        <v>119730.66</v>
      </c>
      <c r="Z22" s="25">
        <f t="shared" si="11"/>
        <v>7.950243027888447E-2</v>
      </c>
      <c r="AA22" s="30">
        <v>118507.68</v>
      </c>
      <c r="AB22" s="25">
        <f t="shared" si="12"/>
        <v>7.8690358565737042E-2</v>
      </c>
      <c r="AML22"/>
    </row>
    <row r="23" spans="1:28 1026:1026" s="12" customFormat="1" ht="33.75" x14ac:dyDescent="0.2">
      <c r="A23" s="15" t="s">
        <v>53</v>
      </c>
      <c r="B23" s="16" t="s">
        <v>47</v>
      </c>
      <c r="C23" s="15" t="s">
        <v>50</v>
      </c>
      <c r="D23" s="15" t="s">
        <v>64</v>
      </c>
      <c r="E23" s="15" t="s">
        <v>51</v>
      </c>
      <c r="F23" s="15" t="s">
        <v>65</v>
      </c>
      <c r="G23" s="24" t="s">
        <v>85</v>
      </c>
      <c r="H23" s="16" t="s">
        <v>34</v>
      </c>
      <c r="I23" s="16" t="s">
        <v>35</v>
      </c>
      <c r="J23" s="16" t="s">
        <v>98</v>
      </c>
      <c r="K23" s="15">
        <v>1</v>
      </c>
      <c r="L23" s="15" t="s">
        <v>52</v>
      </c>
      <c r="M23" s="16" t="s">
        <v>36</v>
      </c>
      <c r="N23" s="15">
        <v>3</v>
      </c>
      <c r="O23" s="28"/>
      <c r="P23" s="29"/>
      <c r="Q23" s="29"/>
      <c r="R23" s="28">
        <f t="shared" si="8"/>
        <v>0</v>
      </c>
      <c r="S23" s="29"/>
      <c r="T23" s="30">
        <v>48219660.219999999</v>
      </c>
      <c r="U23" s="30">
        <v>0</v>
      </c>
      <c r="V23" s="30">
        <f t="shared" si="9"/>
        <v>48219660.219999999</v>
      </c>
      <c r="W23" s="30">
        <v>44237495.850000001</v>
      </c>
      <c r="X23" s="25">
        <f t="shared" si="10"/>
        <v>0.91741616693623407</v>
      </c>
      <c r="Y23" s="30">
        <v>39369810.240000002</v>
      </c>
      <c r="Z23" s="25">
        <f t="shared" si="11"/>
        <v>0.81646801450646977</v>
      </c>
      <c r="AA23" s="30">
        <v>39181795.670000002</v>
      </c>
      <c r="AB23" s="25">
        <f t="shared" si="12"/>
        <v>0.81256888769507807</v>
      </c>
      <c r="AML23"/>
    </row>
    <row r="24" spans="1:28 1026:1026" s="12" customFormat="1" ht="33.75" x14ac:dyDescent="0.2">
      <c r="A24" s="15" t="s">
        <v>53</v>
      </c>
      <c r="B24" s="16" t="s">
        <v>47</v>
      </c>
      <c r="C24" s="15" t="s">
        <v>50</v>
      </c>
      <c r="D24" s="15" t="s">
        <v>64</v>
      </c>
      <c r="E24" s="15" t="s">
        <v>51</v>
      </c>
      <c r="F24" s="15" t="s">
        <v>65</v>
      </c>
      <c r="G24" s="24" t="s">
        <v>85</v>
      </c>
      <c r="H24" s="16" t="s">
        <v>34</v>
      </c>
      <c r="I24" s="16" t="s">
        <v>35</v>
      </c>
      <c r="J24" s="16" t="s">
        <v>98</v>
      </c>
      <c r="K24" s="15">
        <v>1</v>
      </c>
      <c r="L24" s="15" t="s">
        <v>66</v>
      </c>
      <c r="M24" s="16" t="s">
        <v>37</v>
      </c>
      <c r="N24" s="15">
        <v>3</v>
      </c>
      <c r="O24" s="28"/>
      <c r="P24" s="29"/>
      <c r="Q24" s="29"/>
      <c r="R24" s="28">
        <f t="shared" ref="R24:R26" si="13">O24+P24-Q24</f>
        <v>0</v>
      </c>
      <c r="S24" s="29"/>
      <c r="T24" s="30">
        <v>2284736</v>
      </c>
      <c r="U24" s="30">
        <v>0</v>
      </c>
      <c r="V24" s="30">
        <f t="shared" ref="V24:V26" si="14">R24-S24+T24+U24</f>
        <v>2284736</v>
      </c>
      <c r="W24" s="30">
        <v>2284362.31</v>
      </c>
      <c r="X24" s="25">
        <f t="shared" ref="X24:X26" si="15">W24/V24</f>
        <v>0.99983644062158605</v>
      </c>
      <c r="Y24" s="30">
        <v>2275548.4300000002</v>
      </c>
      <c r="Z24" s="25">
        <f t="shared" ref="Z24:Z26" si="16">Y24/V24</f>
        <v>0.99597871701588292</v>
      </c>
      <c r="AA24" s="30">
        <v>2275548.4300000002</v>
      </c>
      <c r="AB24" s="25">
        <f t="shared" ref="AB24:AB26" si="17">AA24/V24</f>
        <v>0.99597871701588292</v>
      </c>
      <c r="AML24"/>
    </row>
    <row r="25" spans="1:28 1026:1026" s="27" customFormat="1" ht="33.75" x14ac:dyDescent="0.2">
      <c r="A25" s="15" t="s">
        <v>53</v>
      </c>
      <c r="B25" s="16" t="s">
        <v>47</v>
      </c>
      <c r="C25" s="15" t="s">
        <v>50</v>
      </c>
      <c r="D25" s="15" t="s">
        <v>64</v>
      </c>
      <c r="E25" s="15" t="s">
        <v>51</v>
      </c>
      <c r="F25" s="15" t="s">
        <v>65</v>
      </c>
      <c r="G25" s="24" t="s">
        <v>85</v>
      </c>
      <c r="H25" s="16" t="s">
        <v>34</v>
      </c>
      <c r="I25" s="16" t="s">
        <v>35</v>
      </c>
      <c r="J25" s="16" t="s">
        <v>98</v>
      </c>
      <c r="K25" s="15">
        <v>1</v>
      </c>
      <c r="L25" s="15" t="s">
        <v>136</v>
      </c>
      <c r="M25" s="16" t="s">
        <v>137</v>
      </c>
      <c r="N25" s="15">
        <v>3</v>
      </c>
      <c r="O25" s="28"/>
      <c r="P25" s="29"/>
      <c r="Q25" s="29"/>
      <c r="R25" s="28">
        <f t="shared" si="13"/>
        <v>0</v>
      </c>
      <c r="S25" s="29"/>
      <c r="T25" s="31">
        <v>5355162</v>
      </c>
      <c r="U25" s="31">
        <v>0</v>
      </c>
      <c r="V25" s="31">
        <f t="shared" si="14"/>
        <v>5355162</v>
      </c>
      <c r="W25" s="31">
        <v>5261774.7300000004</v>
      </c>
      <c r="X25" s="25">
        <f t="shared" si="15"/>
        <v>0.9825612614520346</v>
      </c>
      <c r="Y25" s="31">
        <v>1208282.6599999999</v>
      </c>
      <c r="Z25" s="25">
        <f t="shared" si="16"/>
        <v>0.22562952530661068</v>
      </c>
      <c r="AA25" s="31">
        <v>1170074.51</v>
      </c>
      <c r="AB25" s="25">
        <f t="shared" si="17"/>
        <v>0.21849469913328487</v>
      </c>
      <c r="AML25" s="26"/>
    </row>
    <row r="26" spans="1:28 1026:1026" s="12" customFormat="1" ht="33.75" x14ac:dyDescent="0.2">
      <c r="A26" s="15" t="s">
        <v>121</v>
      </c>
      <c r="B26" s="16" t="s">
        <v>122</v>
      </c>
      <c r="C26" s="15" t="s">
        <v>50</v>
      </c>
      <c r="D26" s="15" t="s">
        <v>61</v>
      </c>
      <c r="E26" s="15" t="s">
        <v>51</v>
      </c>
      <c r="F26" s="15" t="s">
        <v>62</v>
      </c>
      <c r="G26" s="24" t="s">
        <v>123</v>
      </c>
      <c r="H26" s="16" t="s">
        <v>34</v>
      </c>
      <c r="I26" s="16" t="s">
        <v>91</v>
      </c>
      <c r="J26" s="16" t="s">
        <v>124</v>
      </c>
      <c r="K26" s="15">
        <v>1</v>
      </c>
      <c r="L26" s="15" t="s">
        <v>52</v>
      </c>
      <c r="M26" s="16" t="s">
        <v>36</v>
      </c>
      <c r="N26" s="15">
        <v>3</v>
      </c>
      <c r="O26" s="28"/>
      <c r="P26" s="29"/>
      <c r="Q26" s="29"/>
      <c r="R26" s="28">
        <f t="shared" si="13"/>
        <v>0</v>
      </c>
      <c r="S26" s="29"/>
      <c r="T26" s="30">
        <v>100000</v>
      </c>
      <c r="U26" s="30">
        <v>0</v>
      </c>
      <c r="V26" s="30">
        <f t="shared" si="14"/>
        <v>100000</v>
      </c>
      <c r="W26" s="30">
        <v>90930.82</v>
      </c>
      <c r="X26" s="25">
        <f t="shared" si="15"/>
        <v>0.90930820000000012</v>
      </c>
      <c r="Y26" s="30">
        <v>68409.62</v>
      </c>
      <c r="Z26" s="25">
        <f t="shared" si="16"/>
        <v>0.68409619999999993</v>
      </c>
      <c r="AA26" s="30">
        <v>68409.62</v>
      </c>
      <c r="AB26" s="25">
        <f t="shared" si="17"/>
        <v>0.68409619999999993</v>
      </c>
      <c r="AML26"/>
    </row>
    <row r="27" spans="1:28 1026:1026" s="12" customFormat="1" ht="33.75" x14ac:dyDescent="0.2">
      <c r="A27" s="15" t="s">
        <v>132</v>
      </c>
      <c r="B27" s="16" t="s">
        <v>133</v>
      </c>
      <c r="C27" s="15" t="s">
        <v>50</v>
      </c>
      <c r="D27" s="15" t="s">
        <v>64</v>
      </c>
      <c r="E27" s="15" t="s">
        <v>51</v>
      </c>
      <c r="F27" s="15" t="s">
        <v>65</v>
      </c>
      <c r="G27" s="24" t="s">
        <v>134</v>
      </c>
      <c r="H27" s="16" t="s">
        <v>34</v>
      </c>
      <c r="I27" s="16" t="s">
        <v>35</v>
      </c>
      <c r="J27" s="16" t="s">
        <v>135</v>
      </c>
      <c r="K27" s="15">
        <v>1</v>
      </c>
      <c r="L27" s="15" t="s">
        <v>52</v>
      </c>
      <c r="M27" s="16" t="s">
        <v>36</v>
      </c>
      <c r="N27" s="15">
        <v>3</v>
      </c>
      <c r="O27" s="28"/>
      <c r="P27" s="29"/>
      <c r="Q27" s="29"/>
      <c r="R27" s="28">
        <f t="shared" ref="R27" si="18">O27+P27-Q27</f>
        <v>0</v>
      </c>
      <c r="S27" s="29"/>
      <c r="T27" s="30">
        <v>33087.5</v>
      </c>
      <c r="U27" s="30">
        <v>0</v>
      </c>
      <c r="V27" s="30">
        <f t="shared" ref="V27:V28" si="19">R27-S27+T27+U27</f>
        <v>33087.5</v>
      </c>
      <c r="W27" s="30">
        <v>33087.5</v>
      </c>
      <c r="X27" s="25">
        <f t="shared" ref="X27" si="20">W27/V27</f>
        <v>1</v>
      </c>
      <c r="Y27" s="30">
        <v>33087.5</v>
      </c>
      <c r="Z27" s="25">
        <f t="shared" ref="Z27" si="21">Y27/V27</f>
        <v>1</v>
      </c>
      <c r="AA27" s="30">
        <v>33087.5</v>
      </c>
      <c r="AB27" s="25">
        <f t="shared" ref="AB27" si="22">AA27/V27</f>
        <v>1</v>
      </c>
      <c r="AML27"/>
    </row>
    <row r="28" spans="1:28 1026:1026" s="12" customFormat="1" ht="33.75" x14ac:dyDescent="0.2">
      <c r="A28" s="15" t="s">
        <v>67</v>
      </c>
      <c r="B28" s="16" t="s">
        <v>33</v>
      </c>
      <c r="C28" s="15" t="s">
        <v>50</v>
      </c>
      <c r="D28" s="15" t="s">
        <v>61</v>
      </c>
      <c r="E28" s="15" t="s">
        <v>51</v>
      </c>
      <c r="F28" s="15" t="s">
        <v>62</v>
      </c>
      <c r="G28" s="24" t="s">
        <v>86</v>
      </c>
      <c r="H28" s="16" t="s">
        <v>34</v>
      </c>
      <c r="I28" s="16" t="s">
        <v>91</v>
      </c>
      <c r="J28" s="16" t="s">
        <v>103</v>
      </c>
      <c r="K28" s="15">
        <v>1</v>
      </c>
      <c r="L28" s="15" t="s">
        <v>52</v>
      </c>
      <c r="M28" s="16" t="s">
        <v>36</v>
      </c>
      <c r="N28" s="15">
        <v>3</v>
      </c>
      <c r="O28" s="28"/>
      <c r="P28" s="29"/>
      <c r="Q28" s="29"/>
      <c r="R28" s="28">
        <f t="shared" ref="R28:R29" si="23">O28+P28-Q28</f>
        <v>0</v>
      </c>
      <c r="S28" s="29"/>
      <c r="T28" s="30">
        <v>1626524.4</v>
      </c>
      <c r="U28" s="30">
        <v>0</v>
      </c>
      <c r="V28" s="30">
        <f t="shared" si="19"/>
        <v>1626524.4</v>
      </c>
      <c r="W28" s="30">
        <v>1626524.4</v>
      </c>
      <c r="X28" s="25">
        <f t="shared" ref="X28:X29" si="24">W28/V28</f>
        <v>1</v>
      </c>
      <c r="Y28" s="30">
        <v>1473992.79</v>
      </c>
      <c r="Z28" s="25">
        <f t="shared" ref="Z28:Z29" si="25">Y28/V28</f>
        <v>0.90622236592331484</v>
      </c>
      <c r="AA28" s="30">
        <v>1473992.79</v>
      </c>
      <c r="AB28" s="25">
        <f t="shared" ref="AB28:AB29" si="26">AA28/V28</f>
        <v>0.90622236592331484</v>
      </c>
      <c r="AML28"/>
    </row>
    <row r="29" spans="1:28 1026:1026" s="12" customFormat="1" ht="33.75" x14ac:dyDescent="0.2">
      <c r="A29" s="15" t="s">
        <v>67</v>
      </c>
      <c r="B29" s="16" t="s">
        <v>33</v>
      </c>
      <c r="C29" s="15" t="s">
        <v>50</v>
      </c>
      <c r="D29" s="15" t="s">
        <v>63</v>
      </c>
      <c r="E29" s="15" t="s">
        <v>51</v>
      </c>
      <c r="F29" s="15" t="s">
        <v>38</v>
      </c>
      <c r="G29" s="24" t="s">
        <v>86</v>
      </c>
      <c r="H29" s="16" t="s">
        <v>34</v>
      </c>
      <c r="I29" s="16" t="s">
        <v>39</v>
      </c>
      <c r="J29" s="16" t="s">
        <v>131</v>
      </c>
      <c r="K29" s="15">
        <v>1</v>
      </c>
      <c r="L29" s="15" t="s">
        <v>52</v>
      </c>
      <c r="M29" s="16" t="s">
        <v>36</v>
      </c>
      <c r="N29" s="15">
        <v>1</v>
      </c>
      <c r="O29" s="28"/>
      <c r="P29" s="29"/>
      <c r="Q29" s="29"/>
      <c r="R29" s="28">
        <f t="shared" si="23"/>
        <v>0</v>
      </c>
      <c r="S29" s="29"/>
      <c r="T29" s="30">
        <v>5900.8</v>
      </c>
      <c r="U29" s="30">
        <v>0</v>
      </c>
      <c r="V29" s="30">
        <f t="shared" ref="V29" si="27">R29-S29+T29+U29</f>
        <v>5900.8</v>
      </c>
      <c r="W29" s="30">
        <v>5900.8</v>
      </c>
      <c r="X29" s="25">
        <f t="shared" si="24"/>
        <v>1</v>
      </c>
      <c r="Y29" s="30">
        <v>5900.8</v>
      </c>
      <c r="Z29" s="25">
        <f t="shared" si="25"/>
        <v>1</v>
      </c>
      <c r="AA29" s="30">
        <v>5900.8</v>
      </c>
      <c r="AB29" s="25">
        <f t="shared" si="26"/>
        <v>1</v>
      </c>
      <c r="AML29"/>
    </row>
    <row r="30" spans="1:28 1026:1026" s="27" customFormat="1" ht="45" x14ac:dyDescent="0.2">
      <c r="A30" s="15" t="s">
        <v>67</v>
      </c>
      <c r="B30" s="16" t="s">
        <v>33</v>
      </c>
      <c r="C30" s="15" t="s">
        <v>50</v>
      </c>
      <c r="D30" s="15" t="s">
        <v>63</v>
      </c>
      <c r="E30" s="15" t="s">
        <v>51</v>
      </c>
      <c r="F30" s="15" t="s">
        <v>40</v>
      </c>
      <c r="G30" s="24" t="s">
        <v>86</v>
      </c>
      <c r="H30" s="16" t="s">
        <v>34</v>
      </c>
      <c r="I30" s="16" t="s">
        <v>96</v>
      </c>
      <c r="J30" s="16" t="s">
        <v>104</v>
      </c>
      <c r="K30" s="15">
        <v>1</v>
      </c>
      <c r="L30" s="15" t="s">
        <v>52</v>
      </c>
      <c r="M30" s="16" t="s">
        <v>36</v>
      </c>
      <c r="N30" s="15">
        <v>3</v>
      </c>
      <c r="O30" s="28"/>
      <c r="P30" s="29"/>
      <c r="Q30" s="29"/>
      <c r="R30" s="28">
        <f t="shared" ref="R30" si="28">O30+P30-Q30</f>
        <v>0</v>
      </c>
      <c r="S30" s="29"/>
      <c r="T30" s="31">
        <v>0</v>
      </c>
      <c r="U30" s="31">
        <v>0</v>
      </c>
      <c r="V30" s="31">
        <f t="shared" ref="V30" si="29">R30-S30+T30+U30</f>
        <v>0</v>
      </c>
      <c r="W30" s="31">
        <v>0</v>
      </c>
      <c r="X30" s="25" t="e">
        <f t="shared" ref="X30" si="30">W30/V30</f>
        <v>#DIV/0!</v>
      </c>
      <c r="Y30" s="31">
        <v>0</v>
      </c>
      <c r="Z30" s="25" t="e">
        <f t="shared" ref="Z30" si="31">Y30/V30</f>
        <v>#DIV/0!</v>
      </c>
      <c r="AA30" s="31">
        <v>0</v>
      </c>
      <c r="AB30" s="25" t="e">
        <f t="shared" ref="AB30" si="32">AA30/V30</f>
        <v>#DIV/0!</v>
      </c>
      <c r="AML30" s="26"/>
    </row>
    <row r="31" spans="1:28 1026:1026" s="12" customFormat="1" ht="33.75" x14ac:dyDescent="0.2">
      <c r="A31" s="15" t="s">
        <v>67</v>
      </c>
      <c r="B31" s="16" t="s">
        <v>33</v>
      </c>
      <c r="C31" s="15" t="s">
        <v>50</v>
      </c>
      <c r="D31" s="15" t="s">
        <v>64</v>
      </c>
      <c r="E31" s="15" t="s">
        <v>51</v>
      </c>
      <c r="F31" s="15" t="s">
        <v>65</v>
      </c>
      <c r="G31" s="24" t="s">
        <v>86</v>
      </c>
      <c r="H31" s="16" t="s">
        <v>34</v>
      </c>
      <c r="I31" s="16" t="s">
        <v>35</v>
      </c>
      <c r="J31" s="16" t="s">
        <v>99</v>
      </c>
      <c r="K31" s="15">
        <v>1</v>
      </c>
      <c r="L31" s="15" t="s">
        <v>52</v>
      </c>
      <c r="M31" s="16" t="s">
        <v>36</v>
      </c>
      <c r="N31" s="15">
        <v>3</v>
      </c>
      <c r="O31" s="28"/>
      <c r="P31" s="29"/>
      <c r="Q31" s="29"/>
      <c r="R31" s="28">
        <f t="shared" ref="R31" si="33">O31+P31-Q31</f>
        <v>0</v>
      </c>
      <c r="S31" s="29"/>
      <c r="T31" s="30">
        <v>272536.53999999998</v>
      </c>
      <c r="U31" s="30">
        <v>0</v>
      </c>
      <c r="V31" s="30">
        <f t="shared" ref="V31" si="34">R31-S31+T31+U31</f>
        <v>272536.53999999998</v>
      </c>
      <c r="W31" s="30">
        <v>272536.53999999998</v>
      </c>
      <c r="X31" s="25">
        <f t="shared" ref="X31" si="35">W31/V31</f>
        <v>1</v>
      </c>
      <c r="Y31" s="30">
        <v>247636.63</v>
      </c>
      <c r="Z31" s="25">
        <f t="shared" ref="Z31" si="36">Y31/V31</f>
        <v>0.90863643458598253</v>
      </c>
      <c r="AA31" s="30">
        <v>247636.63</v>
      </c>
      <c r="AB31" s="25">
        <f t="shared" ref="AB31" si="37">AA31/V31</f>
        <v>0.90863643458598253</v>
      </c>
      <c r="AML31"/>
    </row>
    <row r="32" spans="1:28 1026:1026" s="12" customFormat="1" ht="33.75" x14ac:dyDescent="0.2">
      <c r="A32" s="15" t="s">
        <v>67</v>
      </c>
      <c r="B32" s="16" t="s">
        <v>33</v>
      </c>
      <c r="C32" s="15" t="s">
        <v>50</v>
      </c>
      <c r="D32" s="15" t="s">
        <v>64</v>
      </c>
      <c r="E32" s="15" t="s">
        <v>51</v>
      </c>
      <c r="F32" s="15" t="s">
        <v>65</v>
      </c>
      <c r="G32" s="24" t="s">
        <v>86</v>
      </c>
      <c r="H32" s="16" t="s">
        <v>34</v>
      </c>
      <c r="I32" s="16" t="s">
        <v>35</v>
      </c>
      <c r="J32" s="16" t="s">
        <v>99</v>
      </c>
      <c r="K32" s="15">
        <v>1</v>
      </c>
      <c r="L32" s="15" t="s">
        <v>66</v>
      </c>
      <c r="M32" s="16" t="s">
        <v>37</v>
      </c>
      <c r="N32" s="15">
        <v>3</v>
      </c>
      <c r="O32" s="28"/>
      <c r="P32" s="29"/>
      <c r="Q32" s="29"/>
      <c r="R32" s="28">
        <f t="shared" ref="R32" si="38">O32+P32-Q32</f>
        <v>0</v>
      </c>
      <c r="S32" s="29"/>
      <c r="T32" s="30">
        <v>7247673.29</v>
      </c>
      <c r="U32" s="30">
        <v>0</v>
      </c>
      <c r="V32" s="30">
        <f t="shared" ref="V32" si="39">R32-S32+T32+U32</f>
        <v>7247673.29</v>
      </c>
      <c r="W32" s="30">
        <v>7247673.29</v>
      </c>
      <c r="X32" s="25">
        <f t="shared" ref="X32" si="40">W32/V32</f>
        <v>1</v>
      </c>
      <c r="Y32" s="30">
        <v>5398206.1299999999</v>
      </c>
      <c r="Z32" s="25">
        <f t="shared" ref="Z32" si="41">Y32/V32</f>
        <v>0.74481918734501895</v>
      </c>
      <c r="AA32" s="30">
        <v>5263346.97</v>
      </c>
      <c r="AB32" s="25">
        <f t="shared" ref="AB32" si="42">AA32/V32</f>
        <v>0.72621195236023117</v>
      </c>
      <c r="AML32"/>
    </row>
    <row r="33" spans="1:1026" s="12" customFormat="1" ht="45" x14ac:dyDescent="0.2">
      <c r="A33" s="15" t="s">
        <v>105</v>
      </c>
      <c r="B33" s="16" t="s">
        <v>106</v>
      </c>
      <c r="C33" s="15" t="s">
        <v>54</v>
      </c>
      <c r="D33" s="15" t="s">
        <v>55</v>
      </c>
      <c r="E33" s="15" t="s">
        <v>107</v>
      </c>
      <c r="F33" s="15" t="s">
        <v>108</v>
      </c>
      <c r="G33" s="24" t="s">
        <v>85</v>
      </c>
      <c r="H33" s="16" t="s">
        <v>109</v>
      </c>
      <c r="I33" s="16" t="s">
        <v>110</v>
      </c>
      <c r="J33" s="16" t="s">
        <v>111</v>
      </c>
      <c r="K33" s="15">
        <v>2</v>
      </c>
      <c r="L33" s="15" t="s">
        <v>52</v>
      </c>
      <c r="M33" s="16" t="s">
        <v>36</v>
      </c>
      <c r="N33" s="15">
        <v>3</v>
      </c>
      <c r="O33" s="28"/>
      <c r="P33" s="29"/>
      <c r="Q33" s="29"/>
      <c r="R33" s="28">
        <f t="shared" ref="R33" si="43">O33+P33-Q33</f>
        <v>0</v>
      </c>
      <c r="S33" s="29"/>
      <c r="T33" s="30">
        <v>3977243</v>
      </c>
      <c r="U33" s="30">
        <v>0</v>
      </c>
      <c r="V33" s="30">
        <f t="shared" ref="V33" si="44">R33-S33+T33+U33</f>
        <v>3977243</v>
      </c>
      <c r="W33" s="30">
        <v>3977243</v>
      </c>
      <c r="X33" s="25">
        <f t="shared" ref="X33" si="45">W33/V33</f>
        <v>1</v>
      </c>
      <c r="Y33" s="30">
        <v>3836187.6</v>
      </c>
      <c r="Z33" s="25">
        <f t="shared" ref="Z33" si="46">Y33/V33</f>
        <v>0.96453437720551649</v>
      </c>
      <c r="AA33" s="30">
        <v>3836187.6</v>
      </c>
      <c r="AB33" s="25">
        <f t="shared" ref="AB33" si="47">AA33/V33</f>
        <v>0.96453437720551649</v>
      </c>
      <c r="AML33"/>
    </row>
    <row r="34" spans="1:1026" s="12" customFormat="1" ht="45" x14ac:dyDescent="0.2">
      <c r="A34" s="15" t="s">
        <v>105</v>
      </c>
      <c r="B34" s="16" t="s">
        <v>106</v>
      </c>
      <c r="C34" s="15" t="s">
        <v>54</v>
      </c>
      <c r="D34" s="15" t="s">
        <v>55</v>
      </c>
      <c r="E34" s="15" t="s">
        <v>107</v>
      </c>
      <c r="F34" s="15" t="s">
        <v>108</v>
      </c>
      <c r="G34" s="24" t="s">
        <v>85</v>
      </c>
      <c r="H34" s="16" t="s">
        <v>109</v>
      </c>
      <c r="I34" s="16" t="s">
        <v>110</v>
      </c>
      <c r="J34" s="16" t="s">
        <v>111</v>
      </c>
      <c r="K34" s="15">
        <v>2</v>
      </c>
      <c r="L34" s="15" t="s">
        <v>112</v>
      </c>
      <c r="M34" s="16" t="s">
        <v>113</v>
      </c>
      <c r="N34" s="15">
        <v>3</v>
      </c>
      <c r="O34" s="28"/>
      <c r="P34" s="29"/>
      <c r="Q34" s="29"/>
      <c r="R34" s="28">
        <f t="shared" si="8"/>
        <v>0</v>
      </c>
      <c r="S34" s="29"/>
      <c r="T34" s="30">
        <v>40751450</v>
      </c>
      <c r="U34" s="30">
        <v>0</v>
      </c>
      <c r="V34" s="30">
        <f t="shared" si="9"/>
        <v>40751450</v>
      </c>
      <c r="W34" s="30">
        <v>40751450</v>
      </c>
      <c r="X34" s="25">
        <f t="shared" si="10"/>
        <v>1</v>
      </c>
      <c r="Y34" s="30">
        <v>40751088</v>
      </c>
      <c r="Z34" s="25">
        <f t="shared" si="11"/>
        <v>0.99999111688050368</v>
      </c>
      <c r="AA34" s="30">
        <v>40751088</v>
      </c>
      <c r="AB34" s="25">
        <f t="shared" si="12"/>
        <v>0.99999111688050368</v>
      </c>
      <c r="AML34"/>
    </row>
    <row r="35" spans="1:1026" s="35" customFormat="1" x14ac:dyDescent="0.2">
      <c r="A35" s="50" t="s">
        <v>45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2"/>
      <c r="O35" s="21">
        <f>SUM(O10:O34)</f>
        <v>0</v>
      </c>
      <c r="P35" s="32"/>
      <c r="Q35" s="32"/>
      <c r="R35" s="33">
        <f>SUM(R10:R34)</f>
        <v>0</v>
      </c>
      <c r="S35" s="32"/>
      <c r="T35" s="33">
        <f>SUM(T10:T34)</f>
        <v>1011044687.8799999</v>
      </c>
      <c r="U35" s="33">
        <f>SUM(U10:U34)</f>
        <v>103950</v>
      </c>
      <c r="V35" s="33">
        <f>SUM(V10:V34)</f>
        <v>1011148637.8799999</v>
      </c>
      <c r="W35" s="33">
        <f>SUM(W10:W34)</f>
        <v>971244410.65999997</v>
      </c>
      <c r="X35" s="25">
        <f>W35/V35</f>
        <v>0.96053574546303688</v>
      </c>
      <c r="Y35" s="33">
        <f>SUM(Y10:Y34)</f>
        <v>926018466.54999983</v>
      </c>
      <c r="Z35" s="25">
        <f>Y35/V35</f>
        <v>0.91580844977600318</v>
      </c>
      <c r="AA35" s="33">
        <f>SUM(AA10:AA34)</f>
        <v>921828352.24999988</v>
      </c>
      <c r="AB35" s="25">
        <f>AA35/V35</f>
        <v>0.91166453448696605</v>
      </c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  <c r="IX35" s="34"/>
      <c r="IY35" s="34"/>
      <c r="IZ35" s="34"/>
      <c r="JA35" s="34"/>
      <c r="JB35" s="34"/>
      <c r="JC35" s="34"/>
      <c r="JD35" s="34"/>
      <c r="JE35" s="34"/>
      <c r="JF35" s="34"/>
      <c r="JG35" s="34"/>
      <c r="JH35" s="34"/>
      <c r="JI35" s="34"/>
      <c r="JJ35" s="34"/>
      <c r="JK35" s="34"/>
      <c r="JL35" s="34"/>
      <c r="JM35" s="34"/>
      <c r="JN35" s="34"/>
      <c r="JO35" s="34"/>
      <c r="JP35" s="34"/>
      <c r="JQ35" s="34"/>
      <c r="JR35" s="34"/>
      <c r="JS35" s="34"/>
      <c r="JT35" s="34"/>
      <c r="JU35" s="34"/>
      <c r="JV35" s="34"/>
      <c r="JW35" s="34"/>
      <c r="JX35" s="34"/>
      <c r="JY35" s="34"/>
      <c r="JZ35" s="34"/>
      <c r="KA35" s="34"/>
      <c r="KB35" s="34"/>
      <c r="KC35" s="34"/>
      <c r="KD35" s="34"/>
      <c r="KE35" s="34"/>
      <c r="KF35" s="34"/>
      <c r="KG35" s="34"/>
      <c r="KH35" s="34"/>
      <c r="KI35" s="34"/>
      <c r="KJ35" s="34"/>
      <c r="KK35" s="34"/>
      <c r="KL35" s="34"/>
      <c r="KM35" s="34"/>
      <c r="KN35" s="34"/>
      <c r="KO35" s="34"/>
      <c r="KP35" s="34"/>
      <c r="KQ35" s="34"/>
      <c r="KR35" s="34"/>
      <c r="KS35" s="34"/>
      <c r="KT35" s="34"/>
      <c r="KU35" s="34"/>
      <c r="KV35" s="34"/>
      <c r="KW35" s="34"/>
      <c r="KX35" s="34"/>
      <c r="KY35" s="34"/>
      <c r="KZ35" s="34"/>
      <c r="LA35" s="34"/>
      <c r="LB35" s="34"/>
      <c r="LC35" s="34"/>
      <c r="LD35" s="34"/>
      <c r="LE35" s="34"/>
      <c r="LF35" s="34"/>
      <c r="LG35" s="34"/>
      <c r="LH35" s="34"/>
      <c r="LI35" s="34"/>
      <c r="LJ35" s="34"/>
      <c r="LK35" s="34"/>
      <c r="LL35" s="34"/>
      <c r="LM35" s="34"/>
      <c r="LN35" s="34"/>
      <c r="LO35" s="34"/>
      <c r="LP35" s="34"/>
      <c r="LQ35" s="34"/>
      <c r="LR35" s="34"/>
      <c r="LS35" s="34"/>
      <c r="LT35" s="34"/>
      <c r="LU35" s="34"/>
      <c r="LV35" s="34"/>
      <c r="LW35" s="34"/>
      <c r="LX35" s="34"/>
      <c r="LY35" s="34"/>
      <c r="LZ35" s="34"/>
      <c r="MA35" s="34"/>
      <c r="MB35" s="34"/>
      <c r="MC35" s="34"/>
      <c r="MD35" s="34"/>
      <c r="ME35" s="34"/>
      <c r="MF35" s="34"/>
      <c r="MG35" s="34"/>
      <c r="MH35" s="34"/>
      <c r="MI35" s="34"/>
      <c r="MJ35" s="34"/>
      <c r="MK35" s="34"/>
      <c r="ML35" s="34"/>
      <c r="MM35" s="34"/>
      <c r="MN35" s="34"/>
      <c r="MO35" s="34"/>
      <c r="MP35" s="34"/>
      <c r="MQ35" s="34"/>
      <c r="MR35" s="34"/>
      <c r="MS35" s="34"/>
      <c r="MT35" s="34"/>
      <c r="MU35" s="34"/>
      <c r="MV35" s="34"/>
      <c r="MW35" s="34"/>
      <c r="MX35" s="34"/>
      <c r="MY35" s="34"/>
      <c r="MZ35" s="34"/>
      <c r="NA35" s="34"/>
      <c r="NB35" s="34"/>
      <c r="NC35" s="34"/>
      <c r="ND35" s="34"/>
      <c r="NE35" s="34"/>
      <c r="NF35" s="34"/>
      <c r="NG35" s="34"/>
      <c r="NH35" s="34"/>
      <c r="NI35" s="34"/>
      <c r="NJ35" s="34"/>
      <c r="NK35" s="34"/>
      <c r="NL35" s="34"/>
      <c r="NM35" s="34"/>
      <c r="NN35" s="34"/>
      <c r="NO35" s="34"/>
      <c r="NP35" s="34"/>
      <c r="NQ35" s="34"/>
      <c r="NR35" s="34"/>
      <c r="NS35" s="34"/>
      <c r="NT35" s="34"/>
      <c r="NU35" s="34"/>
      <c r="NV35" s="34"/>
      <c r="NW35" s="34"/>
      <c r="NX35" s="34"/>
      <c r="NY35" s="34"/>
      <c r="NZ35" s="34"/>
      <c r="OA35" s="34"/>
      <c r="OB35" s="34"/>
      <c r="OC35" s="34"/>
      <c r="OD35" s="34"/>
      <c r="OE35" s="34"/>
      <c r="OF35" s="34"/>
      <c r="OG35" s="34"/>
      <c r="OH35" s="34"/>
      <c r="OI35" s="34"/>
      <c r="OJ35" s="34"/>
      <c r="OK35" s="34"/>
      <c r="OL35" s="34"/>
      <c r="OM35" s="34"/>
      <c r="ON35" s="34"/>
      <c r="OO35" s="34"/>
      <c r="OP35" s="34"/>
      <c r="OQ35" s="34"/>
      <c r="OR35" s="34"/>
      <c r="OS35" s="34"/>
      <c r="OT35" s="34"/>
      <c r="OU35" s="34"/>
      <c r="OV35" s="34"/>
      <c r="OW35" s="34"/>
      <c r="OX35" s="34"/>
      <c r="OY35" s="34"/>
      <c r="OZ35" s="34"/>
      <c r="PA35" s="34"/>
      <c r="PB35" s="34"/>
      <c r="PC35" s="34"/>
      <c r="PD35" s="34"/>
      <c r="PE35" s="34"/>
      <c r="PF35" s="34"/>
      <c r="PG35" s="34"/>
      <c r="PH35" s="34"/>
      <c r="PI35" s="34"/>
      <c r="PJ35" s="34"/>
      <c r="PK35" s="34"/>
      <c r="PL35" s="34"/>
      <c r="PM35" s="34"/>
      <c r="PN35" s="34"/>
      <c r="PO35" s="34"/>
      <c r="PP35" s="34"/>
      <c r="PQ35" s="34"/>
      <c r="PR35" s="34"/>
      <c r="PS35" s="34"/>
      <c r="PT35" s="34"/>
      <c r="PU35" s="34"/>
      <c r="PV35" s="34"/>
      <c r="PW35" s="34"/>
      <c r="PX35" s="34"/>
      <c r="PY35" s="34"/>
      <c r="PZ35" s="34"/>
      <c r="QA35" s="34"/>
      <c r="QB35" s="34"/>
      <c r="QC35" s="34"/>
      <c r="QD35" s="34"/>
      <c r="QE35" s="34"/>
      <c r="QF35" s="34"/>
      <c r="QG35" s="34"/>
      <c r="QH35" s="34"/>
      <c r="QI35" s="34"/>
      <c r="QJ35" s="34"/>
      <c r="QK35" s="34"/>
      <c r="QL35" s="34"/>
      <c r="QM35" s="34"/>
      <c r="QN35" s="34"/>
      <c r="QO35" s="34"/>
      <c r="QP35" s="34"/>
      <c r="QQ35" s="34"/>
      <c r="QR35" s="34"/>
      <c r="QS35" s="34"/>
      <c r="QT35" s="34"/>
      <c r="QU35" s="34"/>
      <c r="QV35" s="34"/>
      <c r="QW35" s="34"/>
      <c r="QX35" s="34"/>
      <c r="QY35" s="34"/>
      <c r="QZ35" s="34"/>
      <c r="RA35" s="34"/>
      <c r="RB35" s="34"/>
      <c r="RC35" s="34"/>
      <c r="RD35" s="34"/>
      <c r="RE35" s="34"/>
      <c r="RF35" s="34"/>
      <c r="RG35" s="34"/>
      <c r="RH35" s="34"/>
      <c r="RI35" s="34"/>
      <c r="RJ35" s="34"/>
      <c r="RK35" s="34"/>
      <c r="RL35" s="34"/>
      <c r="RM35" s="34"/>
      <c r="RN35" s="34"/>
      <c r="RO35" s="34"/>
      <c r="RP35" s="34"/>
      <c r="RQ35" s="34"/>
      <c r="RR35" s="34"/>
      <c r="RS35" s="34"/>
      <c r="RT35" s="34"/>
      <c r="RU35" s="34"/>
      <c r="RV35" s="34"/>
      <c r="RW35" s="34"/>
      <c r="RX35" s="34"/>
      <c r="RY35" s="34"/>
      <c r="RZ35" s="34"/>
      <c r="SA35" s="34"/>
      <c r="SB35" s="34"/>
      <c r="SC35" s="34"/>
      <c r="SD35" s="34"/>
      <c r="SE35" s="34"/>
      <c r="SF35" s="34"/>
      <c r="SG35" s="34"/>
      <c r="SH35" s="34"/>
      <c r="SI35" s="34"/>
      <c r="SJ35" s="34"/>
      <c r="SK35" s="34"/>
      <c r="SL35" s="34"/>
      <c r="SM35" s="34"/>
      <c r="SN35" s="34"/>
      <c r="SO35" s="34"/>
      <c r="SP35" s="34"/>
      <c r="SQ35" s="34"/>
      <c r="SR35" s="34"/>
      <c r="SS35" s="34"/>
      <c r="ST35" s="34"/>
      <c r="SU35" s="34"/>
      <c r="SV35" s="34"/>
      <c r="SW35" s="34"/>
      <c r="SX35" s="34"/>
      <c r="SY35" s="34"/>
      <c r="SZ35" s="34"/>
      <c r="TA35" s="34"/>
      <c r="TB35" s="34"/>
      <c r="TC35" s="34"/>
      <c r="TD35" s="34"/>
      <c r="TE35" s="34"/>
      <c r="TF35" s="34"/>
      <c r="TG35" s="34"/>
      <c r="TH35" s="34"/>
      <c r="TI35" s="34"/>
      <c r="TJ35" s="34"/>
      <c r="TK35" s="34"/>
      <c r="TL35" s="34"/>
      <c r="TM35" s="34"/>
      <c r="TN35" s="34"/>
      <c r="TO35" s="34"/>
      <c r="TP35" s="34"/>
      <c r="TQ35" s="34"/>
      <c r="TR35" s="34"/>
      <c r="TS35" s="34"/>
      <c r="TT35" s="34"/>
      <c r="TU35" s="34"/>
      <c r="TV35" s="34"/>
      <c r="TW35" s="34"/>
      <c r="TX35" s="34"/>
      <c r="TY35" s="34"/>
      <c r="TZ35" s="34"/>
      <c r="UA35" s="34"/>
      <c r="UB35" s="34"/>
      <c r="UC35" s="34"/>
      <c r="UD35" s="34"/>
      <c r="UE35" s="34"/>
      <c r="UF35" s="34"/>
      <c r="UG35" s="34"/>
      <c r="UH35" s="34"/>
      <c r="UI35" s="34"/>
      <c r="UJ35" s="34"/>
      <c r="UK35" s="34"/>
      <c r="UL35" s="34"/>
      <c r="UM35" s="34"/>
      <c r="UN35" s="34"/>
      <c r="UO35" s="34"/>
      <c r="UP35" s="34"/>
      <c r="UQ35" s="34"/>
      <c r="UR35" s="34"/>
      <c r="US35" s="34"/>
      <c r="UT35" s="34"/>
      <c r="UU35" s="34"/>
      <c r="UV35" s="34"/>
      <c r="UW35" s="34"/>
      <c r="UX35" s="34"/>
      <c r="UY35" s="34"/>
      <c r="UZ35" s="34"/>
      <c r="VA35" s="34"/>
      <c r="VB35" s="34"/>
      <c r="VC35" s="34"/>
      <c r="VD35" s="34"/>
      <c r="VE35" s="34"/>
      <c r="VF35" s="34"/>
      <c r="VG35" s="34"/>
      <c r="VH35" s="34"/>
      <c r="VI35" s="34"/>
      <c r="VJ35" s="34"/>
      <c r="VK35" s="34"/>
      <c r="VL35" s="34"/>
      <c r="VM35" s="34"/>
      <c r="VN35" s="34"/>
      <c r="VO35" s="34"/>
      <c r="VP35" s="34"/>
      <c r="VQ35" s="34"/>
      <c r="VR35" s="34"/>
      <c r="VS35" s="34"/>
      <c r="VT35" s="34"/>
      <c r="VU35" s="34"/>
      <c r="VV35" s="34"/>
      <c r="VW35" s="34"/>
      <c r="VX35" s="34"/>
      <c r="VY35" s="34"/>
      <c r="VZ35" s="34"/>
      <c r="WA35" s="34"/>
      <c r="WB35" s="34"/>
      <c r="WC35" s="34"/>
      <c r="WD35" s="34"/>
      <c r="WE35" s="34"/>
      <c r="WF35" s="34"/>
      <c r="WG35" s="34"/>
      <c r="WH35" s="34"/>
      <c r="WI35" s="34"/>
      <c r="WJ35" s="34"/>
      <c r="WK35" s="34"/>
      <c r="WL35" s="34"/>
      <c r="WM35" s="34"/>
      <c r="WN35" s="34"/>
      <c r="WO35" s="34"/>
      <c r="WP35" s="34"/>
      <c r="WQ35" s="34"/>
      <c r="WR35" s="34"/>
      <c r="WS35" s="34"/>
      <c r="WT35" s="34"/>
      <c r="WU35" s="34"/>
      <c r="WV35" s="34"/>
      <c r="WW35" s="34"/>
      <c r="WX35" s="34"/>
      <c r="WY35" s="34"/>
      <c r="WZ35" s="34"/>
      <c r="XA35" s="34"/>
      <c r="XB35" s="34"/>
      <c r="XC35" s="34"/>
      <c r="XD35" s="34"/>
      <c r="XE35" s="34"/>
      <c r="XF35" s="34"/>
      <c r="XG35" s="34"/>
      <c r="XH35" s="34"/>
      <c r="XI35" s="34"/>
      <c r="XJ35" s="34"/>
      <c r="XK35" s="34"/>
      <c r="XL35" s="34"/>
      <c r="XM35" s="34"/>
      <c r="XN35" s="34"/>
      <c r="XO35" s="34"/>
      <c r="XP35" s="34"/>
      <c r="XQ35" s="34"/>
      <c r="XR35" s="34"/>
      <c r="XS35" s="34"/>
      <c r="XT35" s="34"/>
      <c r="XU35" s="34"/>
      <c r="XV35" s="34"/>
      <c r="XW35" s="34"/>
      <c r="XX35" s="34"/>
      <c r="XY35" s="34"/>
      <c r="XZ35" s="34"/>
      <c r="YA35" s="34"/>
      <c r="YB35" s="34"/>
      <c r="YC35" s="34"/>
      <c r="YD35" s="34"/>
      <c r="YE35" s="34"/>
      <c r="YF35" s="34"/>
      <c r="YG35" s="34"/>
      <c r="YH35" s="34"/>
      <c r="YI35" s="34"/>
      <c r="YJ35" s="34"/>
      <c r="YK35" s="34"/>
      <c r="YL35" s="34"/>
      <c r="YM35" s="34"/>
      <c r="YN35" s="34"/>
      <c r="YO35" s="34"/>
      <c r="YP35" s="34"/>
      <c r="YQ35" s="34"/>
      <c r="YR35" s="34"/>
      <c r="YS35" s="34"/>
      <c r="YT35" s="34"/>
      <c r="YU35" s="34"/>
      <c r="YV35" s="34"/>
      <c r="YW35" s="34"/>
      <c r="YX35" s="34"/>
      <c r="YY35" s="34"/>
      <c r="YZ35" s="34"/>
      <c r="ZA35" s="34"/>
      <c r="ZB35" s="34"/>
      <c r="ZC35" s="34"/>
      <c r="ZD35" s="34"/>
      <c r="ZE35" s="34"/>
      <c r="ZF35" s="34"/>
      <c r="ZG35" s="34"/>
      <c r="ZH35" s="34"/>
      <c r="ZI35" s="34"/>
      <c r="ZJ35" s="34"/>
      <c r="ZK35" s="34"/>
      <c r="ZL35" s="34"/>
      <c r="ZM35" s="34"/>
      <c r="ZN35" s="34"/>
      <c r="ZO35" s="34"/>
      <c r="ZP35" s="34"/>
      <c r="ZQ35" s="34"/>
      <c r="ZR35" s="34"/>
      <c r="ZS35" s="34"/>
      <c r="ZT35" s="34"/>
      <c r="ZU35" s="34"/>
      <c r="ZV35" s="34"/>
      <c r="ZW35" s="34"/>
      <c r="ZX35" s="34"/>
      <c r="ZY35" s="34"/>
      <c r="ZZ35" s="34"/>
      <c r="AAA35" s="34"/>
      <c r="AAB35" s="34"/>
      <c r="AAC35" s="34"/>
      <c r="AAD35" s="34"/>
      <c r="AAE35" s="34"/>
      <c r="AAF35" s="34"/>
      <c r="AAG35" s="34"/>
      <c r="AAH35" s="34"/>
      <c r="AAI35" s="34"/>
      <c r="AAJ35" s="34"/>
      <c r="AAK35" s="34"/>
      <c r="AAL35" s="34"/>
      <c r="AAM35" s="34"/>
      <c r="AAN35" s="34"/>
      <c r="AAO35" s="34"/>
      <c r="AAP35" s="34"/>
      <c r="AAQ35" s="34"/>
      <c r="AAR35" s="34"/>
      <c r="AAS35" s="34"/>
      <c r="AAT35" s="34"/>
      <c r="AAU35" s="34"/>
      <c r="AAV35" s="34"/>
      <c r="AAW35" s="34"/>
      <c r="AAX35" s="34"/>
      <c r="AAY35" s="34"/>
      <c r="AAZ35" s="34"/>
      <c r="ABA35" s="34"/>
      <c r="ABB35" s="34"/>
      <c r="ABC35" s="34"/>
      <c r="ABD35" s="34"/>
      <c r="ABE35" s="34"/>
      <c r="ABF35" s="34"/>
      <c r="ABG35" s="34"/>
      <c r="ABH35" s="34"/>
      <c r="ABI35" s="34"/>
      <c r="ABJ35" s="34"/>
      <c r="ABK35" s="34"/>
      <c r="ABL35" s="34"/>
      <c r="ABM35" s="34"/>
      <c r="ABN35" s="34"/>
      <c r="ABO35" s="34"/>
      <c r="ABP35" s="34"/>
      <c r="ABQ35" s="34"/>
      <c r="ABR35" s="34"/>
      <c r="ABS35" s="34"/>
      <c r="ABT35" s="34"/>
      <c r="ABU35" s="34"/>
      <c r="ABV35" s="34"/>
      <c r="ABW35" s="34"/>
      <c r="ABX35" s="34"/>
      <c r="ABY35" s="34"/>
      <c r="ABZ35" s="34"/>
      <c r="ACA35" s="34"/>
      <c r="ACB35" s="34"/>
      <c r="ACC35" s="34"/>
      <c r="ACD35" s="34"/>
      <c r="ACE35" s="34"/>
      <c r="ACF35" s="34"/>
      <c r="ACG35" s="34"/>
      <c r="ACH35" s="34"/>
      <c r="ACI35" s="34"/>
      <c r="ACJ35" s="34"/>
      <c r="ACK35" s="34"/>
      <c r="ACL35" s="34"/>
      <c r="ACM35" s="34"/>
      <c r="ACN35" s="34"/>
      <c r="ACO35" s="34"/>
      <c r="ACP35" s="34"/>
      <c r="ACQ35" s="34"/>
      <c r="ACR35" s="34"/>
      <c r="ACS35" s="34"/>
      <c r="ACT35" s="34"/>
      <c r="ACU35" s="34"/>
      <c r="ACV35" s="34"/>
      <c r="ACW35" s="34"/>
      <c r="ACX35" s="34"/>
      <c r="ACY35" s="34"/>
      <c r="ACZ35" s="34"/>
      <c r="ADA35" s="34"/>
      <c r="ADB35" s="34"/>
      <c r="ADC35" s="34"/>
      <c r="ADD35" s="34"/>
      <c r="ADE35" s="34"/>
      <c r="ADF35" s="34"/>
      <c r="ADG35" s="34"/>
      <c r="ADH35" s="34"/>
      <c r="ADI35" s="34"/>
      <c r="ADJ35" s="34"/>
      <c r="ADK35" s="34"/>
      <c r="ADL35" s="34"/>
      <c r="ADM35" s="34"/>
      <c r="ADN35" s="34"/>
      <c r="ADO35" s="34"/>
      <c r="ADP35" s="34"/>
      <c r="ADQ35" s="34"/>
      <c r="ADR35" s="34"/>
      <c r="ADS35" s="34"/>
      <c r="ADT35" s="34"/>
      <c r="ADU35" s="34"/>
      <c r="ADV35" s="34"/>
      <c r="ADW35" s="34"/>
      <c r="ADX35" s="34"/>
      <c r="ADY35" s="34"/>
      <c r="ADZ35" s="34"/>
      <c r="AEA35" s="34"/>
      <c r="AEB35" s="34"/>
      <c r="AEC35" s="34"/>
      <c r="AED35" s="34"/>
      <c r="AEE35" s="34"/>
      <c r="AEF35" s="34"/>
      <c r="AEG35" s="34"/>
      <c r="AEH35" s="34"/>
      <c r="AEI35" s="34"/>
      <c r="AEJ35" s="34"/>
      <c r="AEK35" s="34"/>
      <c r="AEL35" s="34"/>
      <c r="AEM35" s="34"/>
      <c r="AEN35" s="34"/>
      <c r="AEO35" s="34"/>
      <c r="AEP35" s="34"/>
      <c r="AEQ35" s="34"/>
      <c r="AER35" s="34"/>
      <c r="AES35" s="34"/>
      <c r="AET35" s="34"/>
      <c r="AEU35" s="34"/>
      <c r="AEV35" s="34"/>
      <c r="AEW35" s="34"/>
      <c r="AEX35" s="34"/>
      <c r="AEY35" s="34"/>
      <c r="AEZ35" s="34"/>
      <c r="AFA35" s="34"/>
      <c r="AFB35" s="34"/>
      <c r="AFC35" s="34"/>
      <c r="AFD35" s="34"/>
      <c r="AFE35" s="34"/>
      <c r="AFF35" s="34"/>
      <c r="AFG35" s="34"/>
      <c r="AFH35" s="34"/>
      <c r="AFI35" s="34"/>
      <c r="AFJ35" s="34"/>
      <c r="AFK35" s="34"/>
      <c r="AFL35" s="34"/>
      <c r="AFM35" s="34"/>
      <c r="AFN35" s="34"/>
      <c r="AFO35" s="34"/>
      <c r="AFP35" s="34"/>
      <c r="AFQ35" s="34"/>
      <c r="AFR35" s="34"/>
      <c r="AFS35" s="34"/>
      <c r="AFT35" s="34"/>
      <c r="AFU35" s="34"/>
      <c r="AFV35" s="34"/>
      <c r="AFW35" s="34"/>
      <c r="AFX35" s="34"/>
      <c r="AFY35" s="34"/>
      <c r="AFZ35" s="34"/>
      <c r="AGA35" s="34"/>
      <c r="AGB35" s="34"/>
      <c r="AGC35" s="34"/>
      <c r="AGD35" s="34"/>
      <c r="AGE35" s="34"/>
      <c r="AGF35" s="34"/>
      <c r="AGG35" s="34"/>
      <c r="AGH35" s="34"/>
      <c r="AGI35" s="34"/>
      <c r="AGJ35" s="34"/>
      <c r="AGK35" s="34"/>
      <c r="AGL35" s="34"/>
      <c r="AGM35" s="34"/>
      <c r="AGN35" s="34"/>
      <c r="AGO35" s="34"/>
      <c r="AGP35" s="34"/>
      <c r="AGQ35" s="34"/>
      <c r="AGR35" s="34"/>
      <c r="AGS35" s="34"/>
      <c r="AGT35" s="34"/>
      <c r="AGU35" s="34"/>
      <c r="AGV35" s="34"/>
      <c r="AGW35" s="34"/>
      <c r="AGX35" s="34"/>
      <c r="AGY35" s="34"/>
      <c r="AGZ35" s="34"/>
      <c r="AHA35" s="34"/>
      <c r="AHB35" s="34"/>
      <c r="AHC35" s="34"/>
      <c r="AHD35" s="34"/>
      <c r="AHE35" s="34"/>
      <c r="AHF35" s="34"/>
      <c r="AHG35" s="34"/>
      <c r="AHH35" s="34"/>
      <c r="AHI35" s="34"/>
      <c r="AHJ35" s="34"/>
      <c r="AHK35" s="34"/>
      <c r="AHL35" s="34"/>
      <c r="AHM35" s="34"/>
      <c r="AHN35" s="34"/>
      <c r="AHO35" s="34"/>
      <c r="AHP35" s="34"/>
      <c r="AHQ35" s="34"/>
      <c r="AHR35" s="34"/>
      <c r="AHS35" s="34"/>
      <c r="AHT35" s="34"/>
      <c r="AHU35" s="34"/>
      <c r="AHV35" s="34"/>
      <c r="AHW35" s="34"/>
      <c r="AHX35" s="34"/>
      <c r="AHY35" s="34"/>
      <c r="AHZ35" s="34"/>
      <c r="AIA35" s="34"/>
      <c r="AIB35" s="34"/>
      <c r="AIC35" s="34"/>
      <c r="AID35" s="34"/>
      <c r="AIE35" s="34"/>
      <c r="AIF35" s="34"/>
      <c r="AIG35" s="34"/>
      <c r="AIH35" s="34"/>
      <c r="AII35" s="34"/>
      <c r="AIJ35" s="34"/>
      <c r="AIK35" s="34"/>
      <c r="AIL35" s="34"/>
      <c r="AIM35" s="34"/>
      <c r="AIN35" s="34"/>
      <c r="AIO35" s="34"/>
      <c r="AIP35" s="34"/>
      <c r="AIQ35" s="34"/>
      <c r="AIR35" s="34"/>
      <c r="AIS35" s="34"/>
      <c r="AIT35" s="34"/>
      <c r="AIU35" s="34"/>
      <c r="AIV35" s="34"/>
      <c r="AIW35" s="34"/>
      <c r="AIX35" s="34"/>
      <c r="AIY35" s="34"/>
      <c r="AIZ35" s="34"/>
      <c r="AJA35" s="34"/>
      <c r="AJB35" s="34"/>
      <c r="AJC35" s="34"/>
      <c r="AJD35" s="34"/>
      <c r="AJE35" s="34"/>
      <c r="AJF35" s="34"/>
      <c r="AJG35" s="34"/>
      <c r="AJH35" s="34"/>
      <c r="AJI35" s="34"/>
      <c r="AJJ35" s="34"/>
      <c r="AJK35" s="34"/>
      <c r="AJL35" s="34"/>
      <c r="AJM35" s="34"/>
      <c r="AJN35" s="34"/>
      <c r="AJO35" s="34"/>
      <c r="AJP35" s="34"/>
      <c r="AJQ35" s="34"/>
      <c r="AJR35" s="34"/>
      <c r="AJS35" s="34"/>
      <c r="AJT35" s="34"/>
      <c r="AJU35" s="34"/>
      <c r="AJV35" s="34"/>
      <c r="AJW35" s="34"/>
      <c r="AJX35" s="34"/>
      <c r="AJY35" s="34"/>
      <c r="AJZ35" s="34"/>
      <c r="AKA35" s="34"/>
      <c r="AKB35" s="34"/>
      <c r="AKC35" s="34"/>
      <c r="AKD35" s="34"/>
      <c r="AKE35" s="34"/>
      <c r="AKF35" s="34"/>
      <c r="AKG35" s="34"/>
      <c r="AKH35" s="34"/>
      <c r="AKI35" s="34"/>
      <c r="AKJ35" s="34"/>
      <c r="AKK35" s="34"/>
      <c r="AKL35" s="34"/>
      <c r="AKM35" s="34"/>
      <c r="AKN35" s="34"/>
      <c r="AKO35" s="34"/>
      <c r="AKP35" s="34"/>
      <c r="AKQ35" s="34"/>
      <c r="AKR35" s="34"/>
      <c r="AKS35" s="34"/>
      <c r="AKT35" s="34"/>
      <c r="AKU35" s="34"/>
      <c r="AKV35" s="34"/>
      <c r="AKW35" s="34"/>
      <c r="AKX35" s="34"/>
      <c r="AKY35" s="34"/>
      <c r="AKZ35" s="34"/>
      <c r="ALA35" s="34"/>
      <c r="ALB35" s="34"/>
      <c r="ALC35" s="34"/>
      <c r="ALD35" s="34"/>
      <c r="ALE35" s="34"/>
      <c r="ALF35" s="34"/>
      <c r="ALG35" s="34"/>
      <c r="ALH35" s="34"/>
      <c r="ALI35" s="34"/>
      <c r="ALJ35" s="34"/>
      <c r="ALK35" s="34"/>
      <c r="ALL35" s="34"/>
      <c r="ALM35" s="34"/>
      <c r="ALN35" s="34"/>
      <c r="ALO35" s="34"/>
      <c r="ALP35" s="34"/>
      <c r="ALQ35" s="34"/>
      <c r="ALR35" s="34"/>
      <c r="ALS35" s="34"/>
      <c r="ALT35" s="34"/>
      <c r="ALU35" s="34"/>
      <c r="ALV35" s="34"/>
      <c r="ALW35" s="34"/>
      <c r="ALX35" s="34"/>
      <c r="ALY35" s="34"/>
      <c r="ALZ35" s="34"/>
      <c r="AMA35" s="34"/>
      <c r="AMB35" s="34"/>
      <c r="AMC35" s="34"/>
      <c r="AMD35" s="34"/>
      <c r="AME35" s="34"/>
      <c r="AMF35" s="34"/>
      <c r="AMG35" s="34"/>
      <c r="AMH35" s="34"/>
      <c r="AMI35" s="34"/>
      <c r="AMJ35" s="34"/>
      <c r="AMK35" s="34"/>
    </row>
    <row r="36" spans="1:1026" x14ac:dyDescent="0.2">
      <c r="A36" s="23" t="s">
        <v>82</v>
      </c>
      <c r="B36" s="36" t="s">
        <v>84</v>
      </c>
      <c r="C36" s="36"/>
      <c r="D36" s="36"/>
      <c r="E36" s="36"/>
      <c r="F36" s="36"/>
      <c r="G36" s="36"/>
      <c r="H36" s="36"/>
      <c r="I36" s="36"/>
      <c r="J36" s="36"/>
      <c r="T36" s="18"/>
      <c r="U36" s="18"/>
      <c r="V36" s="18"/>
      <c r="W36" s="18"/>
      <c r="X36" s="19"/>
      <c r="Y36" s="18"/>
      <c r="Z36" s="18"/>
      <c r="AA36" s="20"/>
      <c r="AB36" s="19"/>
    </row>
    <row r="37" spans="1:1026" x14ac:dyDescent="0.2">
      <c r="B37" s="37" t="s">
        <v>83</v>
      </c>
      <c r="C37" s="37"/>
      <c r="D37" s="37"/>
      <c r="E37" s="37"/>
      <c r="F37" s="37"/>
      <c r="G37" s="37"/>
      <c r="H37" s="37"/>
      <c r="I37" s="37"/>
      <c r="J37" s="37"/>
    </row>
    <row r="38" spans="1:1026" x14ac:dyDescent="0.2">
      <c r="W38" s="13"/>
    </row>
    <row r="39" spans="1:1026" x14ac:dyDescent="0.2">
      <c r="W39" s="13"/>
    </row>
    <row r="43" spans="1:1026" x14ac:dyDescent="0.2">
      <c r="AZ43" s="10">
        <v>4172.4399999999996</v>
      </c>
    </row>
  </sheetData>
  <mergeCells count="23">
    <mergeCell ref="N8:N9"/>
    <mergeCell ref="A35:N35"/>
    <mergeCell ref="A6:AB6"/>
    <mergeCell ref="A7:N7"/>
    <mergeCell ref="O7:O8"/>
    <mergeCell ref="P7:Q7"/>
    <mergeCell ref="R7:R8"/>
    <mergeCell ref="S7:S8"/>
    <mergeCell ref="T7:U7"/>
    <mergeCell ref="V7:V8"/>
    <mergeCell ref="W7:AB7"/>
    <mergeCell ref="A8:B8"/>
    <mergeCell ref="I9:J9"/>
    <mergeCell ref="K8:K9"/>
    <mergeCell ref="B36:J36"/>
    <mergeCell ref="B37:J37"/>
    <mergeCell ref="C2:J2"/>
    <mergeCell ref="C3:L3"/>
    <mergeCell ref="C4:J4"/>
    <mergeCell ref="L8:M8"/>
    <mergeCell ref="H8:J8"/>
    <mergeCell ref="C8:D9"/>
    <mergeCell ref="E8:G9"/>
  </mergeCells>
  <phoneticPr fontId="10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d02734-a752-47ba-8936-a432a7118a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92FC51EF9B64197AA67613AED1DDF" ma:contentTypeVersion="12" ma:contentTypeDescription="Create a new document." ma:contentTypeScope="" ma:versionID="351e50fd86127c561471074d218c9d80">
  <xsd:schema xmlns:xsd="http://www.w3.org/2001/XMLSchema" xmlns:xs="http://www.w3.org/2001/XMLSchema" xmlns:p="http://schemas.microsoft.com/office/2006/metadata/properties" xmlns:ns3="fed02734-a752-47ba-8936-a432a7118a7e" xmlns:ns4="5705cfee-9805-40b2-bb93-857057e68a02" targetNamespace="http://schemas.microsoft.com/office/2006/metadata/properties" ma:root="true" ma:fieldsID="282f60623dbddc1ce77351ef365efd86" ns3:_="" ns4:_="">
    <xsd:import namespace="fed02734-a752-47ba-8936-a432a7118a7e"/>
    <xsd:import namespace="5705cfee-9805-40b2-bb93-857057e68a0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734-a752-47ba-8936-a432a7118a7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cfee-9805-40b2-bb93-857057e68a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39F099-435D-4DBE-BF86-23830D250CC8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05cfee-9805-40b2-bb93-857057e68a02"/>
    <ds:schemaRef ds:uri="fed02734-a752-47ba-8936-a432a7118a7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F9D59B5-A406-4E1D-AB11-65344662DE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D6988-859C-4868-A7D9-48F45AB43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734-a752-47ba-8936-a432a7118a7e"/>
    <ds:schemaRef ds:uri="5705cfee-9805-40b2-bb93-857057e68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 2025 (SJMG - 090013)</vt:lpstr>
      <vt:lpstr>'NOV 2025 (SJMG - 090013)'!Area_de_impressao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 De Figueiredo Gomes</cp:lastModifiedBy>
  <cp:revision>1</cp:revision>
  <cp:lastPrinted>2023-03-10T22:39:15Z</cp:lastPrinted>
  <dcterms:created xsi:type="dcterms:W3CDTF">2023-03-10T17:40:03Z</dcterms:created>
  <dcterms:modified xsi:type="dcterms:W3CDTF">2025-12-09T19:56:43Z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0x01010053692FC51EF9B64197AA67613AED1DDF</vt:lpwstr>
  </property>
</Properties>
</file>