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7e07fa15970e1a66/Desktop/PASTA/GERAL/TRF-6/PREGÃO 2025 - UASG 90059/PREGÃO BOMBEIRO/Nova pasta/"/>
    </mc:Choice>
  </mc:AlternateContent>
  <xr:revisionPtr revIDLastSave="4" documentId="8_{E6AD6B2A-10EC-4849-9BBD-C4011E8EFF65}" xr6:coauthVersionLast="47" xr6:coauthVersionMax="47" xr10:uidLastSave="{0414369D-0A1C-48C4-B9EF-D1F08FFC818B}"/>
  <bookViews>
    <workbookView xWindow="-108" yWindow="-108" windowWidth="23256" windowHeight="13896" tabRatio="500" firstSheet="1" activeTab="1" xr2:uid="{00000000-000D-0000-FFFF-FFFF00000000}"/>
  </bookViews>
  <sheets>
    <sheet name="Modelo IMR" sheetId="1" state="hidden" r:id="rId1"/>
    <sheet name="Resumo IMR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</sheets>
  <definedNames>
    <definedName name="_xlnm.Print_Area" localSheetId="13">'12'!$A$1:$B$15</definedName>
    <definedName name="_xlnm.Print_Area" localSheetId="7">'6'!$A$1:$B$15</definedName>
    <definedName name="_xlnm.Print_Area" localSheetId="1">'Resumo IMR'!$A$1:$F$55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20" l="1"/>
  <c r="B13" i="19"/>
  <c r="B13" i="18"/>
  <c r="B13" i="17"/>
  <c r="B13" i="16"/>
  <c r="B13" i="15"/>
  <c r="B13" i="14"/>
  <c r="B13" i="13"/>
  <c r="B13" i="12"/>
  <c r="B13" i="11"/>
  <c r="B13" i="10"/>
  <c r="B13" i="9"/>
  <c r="B13" i="6"/>
  <c r="B13" i="4"/>
  <c r="D45" i="2"/>
  <c r="F42" i="2"/>
  <c r="D42" i="2"/>
  <c r="B42" i="2"/>
  <c r="F41" i="2"/>
  <c r="D41" i="2"/>
  <c r="B41" i="2"/>
  <c r="F40" i="2"/>
  <c r="D40" i="2"/>
  <c r="B40" i="2"/>
  <c r="F39" i="2"/>
  <c r="D39" i="2"/>
  <c r="B39" i="2"/>
  <c r="F38" i="2"/>
  <c r="D38" i="2"/>
  <c r="B38" i="2"/>
  <c r="F37" i="2"/>
  <c r="D37" i="2"/>
  <c r="B37" i="2"/>
  <c r="F36" i="2"/>
  <c r="D36" i="2"/>
  <c r="B36" i="2"/>
  <c r="F35" i="2"/>
  <c r="D35" i="2"/>
  <c r="B35" i="2"/>
  <c r="F34" i="2"/>
  <c r="D34" i="2"/>
  <c r="B34" i="2"/>
  <c r="F33" i="2"/>
  <c r="D33" i="2"/>
  <c r="B33" i="2"/>
  <c r="F32" i="2"/>
  <c r="D32" i="2"/>
  <c r="B32" i="2"/>
  <c r="F29" i="2"/>
  <c r="D29" i="2"/>
  <c r="B29" i="2"/>
  <c r="F28" i="2"/>
  <c r="D28" i="2"/>
  <c r="B28" i="2"/>
  <c r="F27" i="2"/>
  <c r="D27" i="2"/>
  <c r="B27" i="2"/>
  <c r="F26" i="2"/>
  <c r="D26" i="2"/>
  <c r="B26" i="2"/>
  <c r="F25" i="2"/>
  <c r="D25" i="2"/>
  <c r="B25" i="2"/>
  <c r="F24" i="2"/>
  <c r="D24" i="2"/>
  <c r="B24" i="2"/>
  <c r="F23" i="2"/>
  <c r="D46" i="2" s="1"/>
  <c r="D47" i="2" s="1"/>
  <c r="D49" i="2" s="1"/>
  <c r="D23" i="2"/>
  <c r="B23" i="2"/>
  <c r="D17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<sst xmlns="http://schemas.openxmlformats.org/spreadsheetml/2006/main" count="545" uniqueCount="177">
  <si>
    <t>MODELO DE INSTRUMENTO DE MEDIÇÃO DE RESULTADO (IMR) – QUALIDADE DOS SERVIÇOS¹</t>
  </si>
  <si>
    <t>Indicador</t>
  </si>
  <si>
    <t>Nº + Título do Indicador que será utilizado</t>
  </si>
  <si>
    <t>Item</t>
  </si>
  <si>
    <t>Descrição</t>
  </si>
  <si>
    <t>Finalidade</t>
  </si>
  <si>
    <t>Meta a cumprir</t>
  </si>
  <si>
    <t>Instrumento de medição</t>
  </si>
  <si>
    <t>Forma de acompanhamento</t>
  </si>
  <si>
    <t>Periodicidade</t>
  </si>
  <si>
    <t>Mecanismo de Cálculo</t>
  </si>
  <si>
    <t>Início de Vigência</t>
  </si>
  <si>
    <t>Faixas de ajuste no pagamento</t>
  </si>
  <si>
    <t>Sanções</t>
  </si>
  <si>
    <t>Crítica</t>
  </si>
  <si>
    <t>Observações</t>
  </si>
  <si>
    <t>Exemplo de Indicador</t>
  </si>
  <si>
    <t>Nº 01 Prazo de atendimento de demandas (OS).</t>
  </si>
  <si>
    <t>Garantir um atendimento célere às demandas do órgão.</t>
  </si>
  <si>
    <t>24h</t>
  </si>
  <si>
    <t>Sistema informatizado de solicitação de serviços - Ordem de Serviço (OS) eletrônica.</t>
  </si>
  <si>
    <t>Pelo sistema.</t>
  </si>
  <si>
    <t>Mensal</t>
  </si>
  <si>
    <t>Cada OS será verificada e valorada individualmente. Nº de horas no atendimento/24h = X</t>
  </si>
  <si>
    <t>Data da assinatura do contrato.</t>
  </si>
  <si>
    <t>X até 1 - 100% do valor da OS De 1 a 1,5 - 90% do valor da OS
De 1,5 a 2 - 80% do valor da OS</t>
  </si>
  <si>
    <t>20% das OS acima de 2 - multa de XX
30% das OS acima de 2 - multa de XX + rescisão contratual</t>
  </si>
  <si>
    <t>1 Modelo extraído do ANEXO V-B da IN SEGES/MP Nº 05/2017</t>
  </si>
  <si>
    <t>ANEXO XI - INSTRUMENTO DE MEDIÇÃO DE RESULTADO (IMR)</t>
  </si>
  <si>
    <t>O Instrumento de Medição de Resultado (IMR) dar-se-á da seguinte forma:</t>
  </si>
  <si>
    <t>a) Para efeito de aplicação de glosas são atribuídos graus e respectivos percentuais incidentes às infrações, os quais incidirão sobre o valor contratual mensal vigente, conforme tabela de graduação abaixo:</t>
  </si>
  <si>
    <t>CLASSIFICAÇÃO IMR</t>
  </si>
  <si>
    <t>GRAVIDADE DA OCORRÊNCIA</t>
  </si>
  <si>
    <t>PONTUAÇÃO POR OCORRÊNCIA - CONVERSÃO</t>
  </si>
  <si>
    <t>Leve</t>
  </si>
  <si>
    <t>Média</t>
  </si>
  <si>
    <t>Grave</t>
  </si>
  <si>
    <t xml:space="preserve">MÍNIMO </t>
  </si>
  <si>
    <t>MÁXIMO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</si>
  <si>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</si>
  <si>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</si>
  <si>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</si>
  <si>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</si>
  <si>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>Sem supressão</t>
  </si>
  <si>
    <t>Sem supressão, com aplicação de advertência à Contratada</t>
  </si>
  <si>
    <t>Supressão de 1% do valor do faturamento</t>
  </si>
  <si>
    <t>Supressão de 2% do valor do faturamento</t>
  </si>
  <si>
    <t>Supressão de 3% do valor do faturamento</t>
  </si>
  <si>
    <t>Supressão de 4% do valor do faturamento</t>
  </si>
  <si>
    <t>b) A pontuação será aferida através de registros (falhas) levantados pela fiscalização do contrato e reclamações feitas pelos servidores e prestadores de serviços do órgão, após a apuração das ocorrências junto à Contratada.</t>
  </si>
  <si>
    <t>c) Apurada a desconformidade na prestação dos serviços será atribuída uma pontuação, conforme tabelas abaixos:</t>
  </si>
  <si>
    <t>INDICADOR - QUALIDADE DO SERVIÇO PRESTADO</t>
  </si>
  <si>
    <t>GRAVIDADE</t>
  </si>
  <si>
    <t>MECANISMO DE CÁLCULO</t>
  </si>
  <si>
    <t>OCORRÊNCIAS</t>
  </si>
  <si>
    <t>CONVERSÃO</t>
  </si>
  <si>
    <t>INDICADOR - SALÁRIO, VA, VT E DOCUMENTAÇÃO DIVERSA</t>
  </si>
  <si>
    <t>QUADRO RESUMO</t>
  </si>
  <si>
    <t>Total de Ocorrências no período</t>
  </si>
  <si>
    <t>Total de Ocorrências com aplicação da conversão / peso</t>
  </si>
  <si>
    <t>PERCENTUAL APLICÁVEL AO FATURAMENTO MENSAL</t>
  </si>
  <si>
    <t>Percentual calculado de forma automática, segundo as ocorrências apontados pelo fiscal.</t>
  </si>
  <si>
    <t>VALOR DO FATURAMENTO - SEM GLOSA</t>
  </si>
  <si>
    <t>Inserir o valor encontrado na planilha de faturamento.</t>
  </si>
  <si>
    <t>VALOR DO FATURAMENTO - COM APLICAÇÃO DE GLOSA</t>
  </si>
  <si>
    <t>VALOR DA NOTA FISCAL</t>
  </si>
  <si>
    <t>d) O período de avaliação das desconformidades será o mesmo da parcela/medição dos serviços prestados a serem pagos à contratada, quando será apurada a soma da pontuação decorrente das desconformidades descritas.</t>
  </si>
  <si>
    <t>e) Apuradas as desconformidades, com pontuação superior a 20 (vinte) pontos, será encaminhado à contratada relatório detalhado dos registros. A contratada terá 3 (três) dias úteis para apresentar justificativas em relação às falhas, as quais serão analisadas e respondidas pela Contratante.</t>
  </si>
  <si>
    <t>f) Durante os primeiros 60 (sessenta) dias de contrato, a título de carência, para que a contratada efetue os ajustes necessários à correta execução dos serviços, não serão aplicadas glosas no caso do relatório apontar pontuação acima de 20 (vinte) pontos. A carência a que se refere o caput não será válida em caso de renovação contratual.</t>
  </si>
  <si>
    <t>g) A utilização do IMR não se confunde com a aplicação das sanções previstas no contrato, e ambas podem, inclusive, ser aplicadas concorrentemente.</t>
  </si>
  <si>
    <t>h) Caso o valor da glosa fuja dos princípios da proporcionalidade e da razoabilidade, poderá ser revisto pela Administração.</t>
  </si>
  <si>
    <t>Pontualidade e cumprimento das demandas solicitadas</t>
  </si>
  <si>
    <t>Mensurar a pontualidade do terceirizado para atendimento das demandas solicitadas.</t>
  </si>
  <si>
    <t>Estar disponível durante toda a jornada de trabalho estabelecida em contrato, sendo pontual às demandas solicitadas.</t>
  </si>
  <si>
    <t>Realizar a análise das ocorrências de faltas, atrasos e não cumprimentos das solicitações durante a jornada de trabalho que impactem no entrega do serviço.</t>
  </si>
  <si>
    <t>Avaliação por demanda solicitada, realizando a avaliação do prazo de entrega.</t>
  </si>
  <si>
    <t>Por ocorrência de solicitação de demanda.</t>
  </si>
  <si>
    <t>A falta de pontualidade no cumprimento da demanda será contabilizada por ocorrência gerada.</t>
  </si>
  <si>
    <t>Data de início do posto de trabalho.</t>
  </si>
  <si>
    <t>Aplicação conforme quadro Resumo IMR.</t>
  </si>
  <si>
    <t>Fornecimento de celular e plano de internet</t>
  </si>
  <si>
    <t>Disponibilizar aos profissionais os celulares com planos ativos e serviço de internet para roteamento de acordo com o contrato e planilha de custos, que são essenciais à execução de atividades e à comunição.</t>
  </si>
  <si>
    <t>Disponibilização de celulares com planos e de internet em conformidade ao contrato.</t>
  </si>
  <si>
    <t>Fiscalização diária / Acompanhamento de execução das atividades.</t>
  </si>
  <si>
    <t>Acompanhamento da execução das atividades que são realizadas tendo como base a utilização dos celulares e internet.</t>
  </si>
  <si>
    <t>Mensal.</t>
  </si>
  <si>
    <t>Será contabilizada a ocorrência diária da não disponibilidade do equipamento e/ou plano de internet, inclusive nos casos de necessidade de trabalho aos sábados, domingos e feriados.</t>
  </si>
  <si>
    <t>Em caso de necessidade de manutenção / perda / roubo, haverá o prazo de 24 (vinte e quatro) horas para disponibilização de novo equipamento em pleno funcionamento e com as licenças ativas.</t>
  </si>
  <si>
    <t>Fornecimento e/ou Disponibilização de Uniformes, EPI's e Crachá</t>
  </si>
  <si>
    <t>Disponibilizar aos profissionais uniformes e Equipamentos de Proteção Individuais (EPI's) e crachá que são essenciais à execução de atividades cotidianas, bem como validar se os mesmos estão nas condições adequadas.</t>
  </si>
  <si>
    <t>Disponibilizar no local de execução das atividades os uniformes e Equipamentos e Proteção Individual e crachá e garantir que os mesmos estejam nas condições adequadas de utilização.</t>
  </si>
  <si>
    <t>Acompanhamento da execução das atividades que são realizadas tendo como base as rotinas de trabalho da equipe.</t>
  </si>
  <si>
    <t>Será contabilizada a ocorrência mensal por funcionário da não disponibilidade de uniforme, EPI e Crachá, inclusive nos casos de necessidade de trabalho aos sábados, domingos e feriados.</t>
  </si>
  <si>
    <t>Em caso de necessidade de manutenção / perda / roubo, haverá o prazo de 2 (dois) dias úteis para disponibilização de novo uniforme e/ou EPI.</t>
  </si>
  <si>
    <t>Rondas Preventivas e Relatório de Atividades</t>
  </si>
  <si>
    <t>Garantir a realização de rondas programadas para prevenção de riscos e identificação precoce de situações de perigo e a apresentação de relatórios que documentem todas as atividades executadas, ocorrências atendidas, inspeções realizadas e eventuais incidentes.</t>
  </si>
  <si>
    <t>Realizar as rondas e assegurar a apresentação de relatórios que documentem todas as atividades executadas, ocorrências atendidas, inspeções realizadas e eventuais incidentes.</t>
  </si>
  <si>
    <t>Livros de ocorrências, folhas de checklist com assinatura e horário.</t>
  </si>
  <si>
    <t>Avaliação mensal pelo fiscal, com conferência de registros.</t>
  </si>
  <si>
    <t>A não realização de rondas e a não confecção dos relatórios será contabilizada por ocorrência e por profissional.</t>
  </si>
  <si>
    <t>Treinamentos</t>
  </si>
  <si>
    <t>Verificar o aperfeiçoamento contínuo dos profissionais e a atualização sobre protocolos internos e normas de segurança.</t>
  </si>
  <si>
    <t>Atender à norma do TR e manter em dia os treinamentos e qualificações dos profissionais alocados.</t>
  </si>
  <si>
    <t>Lista de presença com assinatura, certificados, relatórios do instrutor ou contratante.</t>
  </si>
  <si>
    <t>Fiscalização direta durante treinamentos e conferência documental após o evento.</t>
  </si>
  <si>
    <t>Anual</t>
  </si>
  <si>
    <t>Verificar se os treinamentos e qualificações estão no prazo adequado, gerando ocorrência por atraso.</t>
  </si>
  <si>
    <t>Inspeção de Equipamento</t>
  </si>
  <si>
    <t>Garantir que todos os equipamentos de combate a incêndio e de proteção estejam operacionais, limpos e dentro do prazo de validade.</t>
  </si>
  <si>
    <t>Todos os equipamentos inspecionados mensalmente, com registros de não conformidades e ações corretivas, se necessário.</t>
  </si>
  <si>
    <t>Checklists de inspeção, laudos técnicos, fotos, registro em sistema próprio.</t>
  </si>
  <si>
    <t>Análise documental e inspeção amostral por parte do líder.</t>
  </si>
  <si>
    <t>A falta de inspeção será contabilizada por ocorrência.</t>
  </si>
  <si>
    <t>Atuação do Preposto</t>
  </si>
  <si>
    <t>Mensurar a atuação do preposto conforme obrigações contratuais.</t>
  </si>
  <si>
    <t>Realizar visita na periodicidade informada no contrato e atender às solicitações da fiscalização.</t>
  </si>
  <si>
    <t>Acompanhar o relatório de visita do preposto bem como solicitações de demandas durante o mês vigente, realizando o apontamento das ocorrências não atendidas no prazo.</t>
  </si>
  <si>
    <t>Avaliação por demanda solicitada, realizando a avaliação da qualidade da demanda entregue.</t>
  </si>
  <si>
    <t>Verificar as demandas não atendidas quanto à visita e demais solicitações do setor de fiscalização durante o mês.</t>
  </si>
  <si>
    <t>Tempestividade pagamento de salário</t>
  </si>
  <si>
    <t>Garantir que os funcionários da empresa estejam com os salários pagos em dia, de modo manter a prestação adequada dos serviços.</t>
  </si>
  <si>
    <t>Garantir o pagamentos dos salários dentro do período legal.</t>
  </si>
  <si>
    <t>Atraso no crédito de salários além do 5º dia útil do mês imediatamente subsequente ao do mês de referência: (ordinários - mensal), décimo terceiro, férias, remunerações compensatórias e rescisões contratuais.</t>
  </si>
  <si>
    <t>Verificação mensal pela fiscalização contratual da documentação fornecida.</t>
  </si>
  <si>
    <t>Por dia de atraso.</t>
  </si>
  <si>
    <t>Após emissão da Ordem de Execução dos Serviços.</t>
  </si>
  <si>
    <t>Tempestividade no crédito de Vale Alimentação e benefícios</t>
  </si>
  <si>
    <t>Garantir que os funcionários da empresa estejam com os benefícios pagos em dia, de modo manter a prestação adequada dos serviços.</t>
  </si>
  <si>
    <t>Garantir o pagamentos dos benefícios dentro do período legal.</t>
  </si>
  <si>
    <t>Atraso do crédito dos benefícios de vale- alimentação além do estabelecido no contrato ou na Convenção Coletiva.</t>
  </si>
  <si>
    <t>Tempestividade no crédito de Vale Transporte e benefícios</t>
  </si>
  <si>
    <t>Garantir o pagamentos do vale transporte dentro do período legal.</t>
  </si>
  <si>
    <t>Atraso do crédito dos benefícios de vale- transporte além do estabelecido no contrato ou na Convenção Coletiva.</t>
  </si>
  <si>
    <t>Por dia útil de atraso.</t>
  </si>
  <si>
    <t>Manutenção da regularidade documental dos funcionários</t>
  </si>
  <si>
    <t>Garantir que os funcionários da Contratada estejam com toda a documentação e comprovantes de obrigações fiscais, trabalhistas e/ou previdenciários de acordo com a legislação.</t>
  </si>
  <si>
    <t>Garantir a regularidade dos contratos de trabalho sob a ótica legal referente a documentação fiscal, trabalhista e/ou previdenciária.</t>
  </si>
  <si>
    <t>Deixar de apresentar a documentação de admissão e demissão dos funcionários contratados pela empresa, bem como quaisquer documentos e comprovantes de obrigações fiscais, trabalhistas e/ou previdenciários.</t>
  </si>
  <si>
    <t>Por ocorrência de irregularidade documental e por profissional.</t>
  </si>
  <si>
    <t>Atendimento a prazo mínimo de aviso de férias</t>
  </si>
  <si>
    <t>Garantir o planejamento e as disponibilidade da equipe durante a prestação dos serviços.</t>
  </si>
  <si>
    <t>Manter nível de funcionamento adequado para a equipe atuante, sem quebras de planejamento em decorrência de falta de mão de obra.</t>
  </si>
  <si>
    <t>Descumprir o prazo mínimo para o aviso de férias, conforme previsto na CLT. Por empregado.</t>
  </si>
  <si>
    <t>Por ocorrência de não atendimento ao prazo mínimo e por profissional.</t>
  </si>
  <si>
    <t>Substituição de profissional afastado</t>
  </si>
  <si>
    <t>Garantir a substituição de profissional afastado por período superior a 15 dias.</t>
  </si>
  <si>
    <t xml:space="preserve">Não providenciar a substituição de funcionário para os casos de afastamentos superiores a 15 dias. </t>
  </si>
  <si>
    <t>Por ocorrência de não substituição e por profissional.</t>
  </si>
  <si>
    <t>Férias não é considerado afastamento.</t>
  </si>
  <si>
    <t>Atendimento à legislação trabalhista, previdenciária e CCT, com relação a itens não previstos previamente no IMR</t>
  </si>
  <si>
    <t>Garantia do atendimento à legislação trabalhista pela empresa contratada com relação a seus colaboradores.</t>
  </si>
  <si>
    <t>Garantir o o atendimento à legislação trabalhista, previdenciária e CCT das respectivas categorias.</t>
  </si>
  <si>
    <t>Avaliação de documentação mensal fornecida pela empresa.</t>
  </si>
  <si>
    <t>Por ocorrência de não atendimento e por profissional.</t>
  </si>
  <si>
    <t>Controle de frequência</t>
  </si>
  <si>
    <t>Garantia do registro e controle, diariamente, da assiduidade e pontualidade dos profissionais da Contratada.</t>
  </si>
  <si>
    <t>Garantir o controle de ponto pela Contratada.</t>
  </si>
  <si>
    <t>Avaliação de procedimento de controle de ponto.</t>
  </si>
  <si>
    <t>Verificação mensal pela fiscalização contratual dos controles e documentos apresentados pela Contratada.</t>
  </si>
  <si>
    <t>Por ocorrência de não realização de controle.</t>
  </si>
  <si>
    <t>Manutenção de condições de habilitação</t>
  </si>
  <si>
    <t>Garantir a manutenção das condições e habilitação pela empresa Contratada.</t>
  </si>
  <si>
    <t>Garantir a manutenção das condições de habilitação.</t>
  </si>
  <si>
    <t>Verificação mensal pela fiscalização da manutenção das condições de habilitação.</t>
  </si>
  <si>
    <t>Verificação mensal pela fiscalização de documentação apresentada quando das medições.</t>
  </si>
  <si>
    <t>Por ocorrência de não manutenção das condições de habilitação.</t>
  </si>
  <si>
    <t>Cumprimento de obrigações contidas no Edital</t>
  </si>
  <si>
    <t>Garantir o atendimento a todas as obrigações previstas em Edital.</t>
  </si>
  <si>
    <t>Garantir a adequado andamento e regularidade contratual.</t>
  </si>
  <si>
    <t>Verificação mensal pela fiscalização do contrato do atendimento às demais obrigações previstas no Edital.</t>
  </si>
  <si>
    <t>Descumprimento das demais obrigações previstas no Termo de Referência e no contrato.</t>
  </si>
  <si>
    <t>Por ocorrência de não cumprimento das obrigações do edital.</t>
  </si>
  <si>
    <t>Atendimento à fiscalização contratual</t>
  </si>
  <si>
    <t>Garantir o atendimento a todas as solicitações da fiscalização contratual.</t>
  </si>
  <si>
    <t>Garantir que sejam atendidas as solicitações da fiscalização contratual.</t>
  </si>
  <si>
    <t>Verificação mensal pela fiscalização do contrato do atendimento às solicitações realizadas.</t>
  </si>
  <si>
    <t>Por ocorrência de não atendimento à fiscalização contratual.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</si>
</sst>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4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1"/>
    </font>
    <font>
      <b/>
      <sz val="10"/>
      <color rgb="FF231F20"/>
      <name val="Calibri"/>
      <family val="1"/>
      <charset val="1"/>
    </font>
    <font>
      <sz val="10"/>
      <color rgb="FF231F20"/>
      <name val="Calibri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BFBFBF"/>
      <name val="Times New Roman"/>
      <family val="1"/>
      <charset val="1"/>
    </font>
    <font>
      <sz val="10"/>
      <color rgb="FFFF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204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/>
      <sz val="10"/>
      <color rgb="FF231F20"/>
      <name val="Calibri"/>
      <charset val="1"/>
    </font>
    <font>
      <b/>
      <sz val="10"/>
      <color rgb="FF231F20"/>
      <name val="Calibri"/>
      <family val="2"/>
      <charset val="1"/>
    </font>
    <font>
      <b/>
      <sz val="10"/>
      <name val="Calibri"/>
      <family val="2"/>
      <charset val="1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F1F1F1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9D9D9"/>
      </patternFill>
    </fill>
    <fill>
      <patternFill patternType="solid">
        <fgColor rgb="FFFFFFFF"/>
        <bgColor rgb="FFF1F1F1"/>
      </patternFill>
    </fill>
    <fill>
      <patternFill patternType="solid">
        <fgColor rgb="FFFFC000"/>
        <bgColor rgb="FFFF99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31F20"/>
      </left>
      <right style="thin">
        <color rgb="FF231F20"/>
      </right>
      <top style="thin">
        <color auto="1"/>
      </top>
      <bottom style="thin">
        <color auto="1"/>
      </bottom>
      <diagonal/>
    </border>
    <border>
      <left style="thin">
        <color rgb="FF231F20"/>
      </left>
      <right style="thin">
        <color rgb="FF231F20"/>
      </right>
      <top/>
      <bottom/>
      <diagonal/>
    </border>
  </borders>
  <cellStyleXfs count="4">
    <xf numFmtId="0" fontId="0" fillId="0" borderId="0"/>
    <xf numFmtId="164" fontId="23" fillId="0" borderId="0" applyBorder="0" applyProtection="0"/>
    <xf numFmtId="9" fontId="23" fillId="0" borderId="0" applyBorder="0" applyProtection="0"/>
    <xf numFmtId="0" fontId="1" fillId="0" borderId="0"/>
  </cellStyleXfs>
  <cellXfs count="117">
    <xf numFmtId="0" fontId="0" fillId="0" borderId="0" xfId="0"/>
    <xf numFmtId="0" fontId="8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" fillId="0" borderId="6" xfId="2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0" fontId="1" fillId="0" borderId="8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8" xfId="2" applyNumberFormat="1" applyFont="1" applyBorder="1" applyAlignment="1" applyProtection="1">
      <alignment horizontal="center" vertical="top" wrapText="1"/>
    </xf>
    <xf numFmtId="10" fontId="1" fillId="0" borderId="10" xfId="2" applyNumberFormat="1" applyFont="1" applyBorder="1" applyAlignment="1" applyProtection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left" vertical="center"/>
    </xf>
    <xf numFmtId="0" fontId="1" fillId="6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justify" vertical="center"/>
    </xf>
    <xf numFmtId="0" fontId="0" fillId="6" borderId="0" xfId="0" applyFill="1" applyAlignment="1">
      <alignment horizontal="left" vertical="top"/>
    </xf>
    <xf numFmtId="0" fontId="1" fillId="6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top"/>
    </xf>
    <xf numFmtId="10" fontId="15" fillId="7" borderId="1" xfId="2" applyNumberFormat="1" applyFont="1" applyFill="1" applyBorder="1" applyAlignment="1" applyProtection="1">
      <alignment horizontal="center" vertical="center"/>
    </xf>
    <xf numFmtId="164" fontId="16" fillId="7" borderId="1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0" fillId="3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22" fillId="0" borderId="20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20" fillId="3" borderId="1" xfId="0" applyFont="1" applyFill="1" applyBorder="1" applyAlignment="1">
      <alignment horizontal="left" wrapText="1"/>
    </xf>
    <xf numFmtId="0" fontId="20" fillId="3" borderId="20" xfId="0" applyFont="1" applyFill="1" applyBorder="1" applyAlignment="1">
      <alignment horizontal="left" wrapText="1"/>
    </xf>
    <xf numFmtId="0" fontId="5" fillId="0" borderId="20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3" fillId="3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wrapText="1"/>
    </xf>
    <xf numFmtId="0" fontId="15" fillId="5" borderId="1" xfId="0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5" borderId="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3" borderId="1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00000000-0005-0000-0000-000006000000}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1F1F1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4" zoomScale="130" zoomScaleNormal="130" workbookViewId="0">
      <selection activeCell="B26" sqref="B26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</cols>
  <sheetData>
    <row r="1" spans="1:2" ht="13.2" x14ac:dyDescent="0.25">
      <c r="A1" s="89" t="s">
        <v>0</v>
      </c>
      <c r="B1" s="89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91" t="s">
        <v>2</v>
      </c>
      <c r="B3" s="91"/>
    </row>
    <row r="4" spans="1:2" ht="15" customHeight="1" x14ac:dyDescent="0.25">
      <c r="A4" s="2" t="s">
        <v>3</v>
      </c>
      <c r="B4" s="5" t="s">
        <v>4</v>
      </c>
    </row>
    <row r="5" spans="1:2" ht="15" customHeight="1" x14ac:dyDescent="0.25">
      <c r="A5" s="2" t="s">
        <v>5</v>
      </c>
      <c r="B5" s="3"/>
    </row>
    <row r="6" spans="1:2" ht="15" customHeight="1" x14ac:dyDescent="0.25">
      <c r="A6" s="2" t="s">
        <v>6</v>
      </c>
      <c r="B6" s="3"/>
    </row>
    <row r="7" spans="1:2" ht="15" customHeight="1" x14ac:dyDescent="0.25">
      <c r="A7" s="2" t="s">
        <v>7</v>
      </c>
      <c r="B7" s="3"/>
    </row>
    <row r="8" spans="1:2" ht="27.75" customHeight="1" x14ac:dyDescent="0.25">
      <c r="A8" s="2" t="s">
        <v>8</v>
      </c>
      <c r="B8" s="6"/>
    </row>
    <row r="9" spans="1:2" ht="15" customHeight="1" x14ac:dyDescent="0.25">
      <c r="A9" s="7" t="s">
        <v>9</v>
      </c>
      <c r="B9" s="3"/>
    </row>
    <row r="10" spans="1:2" ht="15" customHeight="1" x14ac:dyDescent="0.25">
      <c r="A10" s="2" t="s">
        <v>10</v>
      </c>
      <c r="B10" s="3"/>
    </row>
    <row r="11" spans="1:2" ht="15" customHeight="1" x14ac:dyDescent="0.25">
      <c r="A11" s="2" t="s">
        <v>11</v>
      </c>
      <c r="B11" s="3"/>
    </row>
    <row r="12" spans="1:2" ht="27.75" customHeight="1" x14ac:dyDescent="0.25">
      <c r="A12" s="2" t="s">
        <v>12</v>
      </c>
      <c r="B12" s="6"/>
    </row>
    <row r="13" spans="1:2" ht="15" customHeight="1" x14ac:dyDescent="0.25">
      <c r="A13" s="7" t="s">
        <v>13</v>
      </c>
      <c r="B13" s="8" t="s">
        <v>14</v>
      </c>
    </row>
    <row r="14" spans="1:2" ht="15" customHeight="1" x14ac:dyDescent="0.25">
      <c r="A14" s="7" t="s">
        <v>15</v>
      </c>
      <c r="B14" s="3"/>
    </row>
    <row r="15" spans="1:2" ht="14.25" customHeight="1" x14ac:dyDescent="0.25">
      <c r="A15" s="92"/>
      <c r="B15" s="92"/>
    </row>
    <row r="16" spans="1:2" ht="15" customHeight="1" x14ac:dyDescent="0.25">
      <c r="A16" s="88" t="s">
        <v>16</v>
      </c>
      <c r="B16" s="88"/>
    </row>
    <row r="17" spans="1:2" ht="15" customHeight="1" x14ac:dyDescent="0.25">
      <c r="A17" s="88" t="s">
        <v>17</v>
      </c>
      <c r="B17" s="88"/>
    </row>
    <row r="18" spans="1:2" ht="15" customHeight="1" x14ac:dyDescent="0.25">
      <c r="A18" s="2" t="s">
        <v>3</v>
      </c>
      <c r="B18" s="2" t="s">
        <v>4</v>
      </c>
    </row>
    <row r="19" spans="1:2" ht="15" customHeight="1" x14ac:dyDescent="0.25">
      <c r="A19" s="2" t="s">
        <v>5</v>
      </c>
      <c r="B19" s="9" t="s">
        <v>18</v>
      </c>
    </row>
    <row r="20" spans="1:2" ht="15" customHeight="1" x14ac:dyDescent="0.25">
      <c r="A20" s="2" t="s">
        <v>6</v>
      </c>
      <c r="B20" s="9" t="s">
        <v>19</v>
      </c>
    </row>
    <row r="21" spans="1:2" ht="27.75" customHeight="1" x14ac:dyDescent="0.25">
      <c r="A21" s="2" t="s">
        <v>7</v>
      </c>
      <c r="B21" s="9" t="s">
        <v>20</v>
      </c>
    </row>
    <row r="22" spans="1:2" ht="27.75" customHeight="1" x14ac:dyDescent="0.25">
      <c r="A22" s="2" t="s">
        <v>8</v>
      </c>
      <c r="B22" s="9" t="s">
        <v>21</v>
      </c>
    </row>
    <row r="23" spans="1:2" ht="15" customHeight="1" x14ac:dyDescent="0.25">
      <c r="A23" s="2" t="s">
        <v>9</v>
      </c>
      <c r="B23" s="9" t="s">
        <v>22</v>
      </c>
    </row>
    <row r="24" spans="1:2" ht="27.75" customHeight="1" x14ac:dyDescent="0.25">
      <c r="A24" s="2" t="s">
        <v>10</v>
      </c>
      <c r="B24" s="9" t="s">
        <v>23</v>
      </c>
    </row>
    <row r="25" spans="1:2" ht="15" customHeight="1" x14ac:dyDescent="0.25">
      <c r="A25" s="2" t="s">
        <v>11</v>
      </c>
      <c r="B25" s="9" t="s">
        <v>24</v>
      </c>
    </row>
    <row r="26" spans="1:2" ht="69.75" customHeight="1" x14ac:dyDescent="0.25">
      <c r="A26" s="10" t="s">
        <v>12</v>
      </c>
      <c r="B26" s="9" t="s">
        <v>25</v>
      </c>
    </row>
    <row r="27" spans="1:2" ht="55.5" customHeight="1" x14ac:dyDescent="0.25">
      <c r="A27" s="2" t="s">
        <v>13</v>
      </c>
      <c r="B27" s="9" t="s">
        <v>26</v>
      </c>
    </row>
    <row r="28" spans="1:2" ht="15" customHeight="1" x14ac:dyDescent="0.25">
      <c r="A28" s="2" t="s">
        <v>15</v>
      </c>
      <c r="B28" s="3"/>
    </row>
    <row r="29" spans="1:2" ht="13.2" x14ac:dyDescent="0.25">
      <c r="A29" s="11" t="s">
        <v>27</v>
      </c>
    </row>
  </sheetData>
  <sheetProtection password="C4BC" sheet="1" objects="1" scenarios="1"/>
  <mergeCells count="6">
    <mergeCell ref="A17:B17"/>
    <mergeCell ref="A1:B1"/>
    <mergeCell ref="A2:B2"/>
    <mergeCell ref="A3:B3"/>
    <mergeCell ref="A15:B15"/>
    <mergeCell ref="A16:B16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5"/>
  <sheetViews>
    <sheetView view="pageBreakPreview" zoomScale="60" zoomScaleNormal="130" workbookViewId="0">
      <selection activeCell="B14" sqref="B14"/>
    </sheetView>
  </sheetViews>
  <sheetFormatPr defaultColWidth="8.77734375" defaultRowHeight="12.75" customHeight="1" x14ac:dyDescent="0.25"/>
  <cols>
    <col min="1" max="1" width="32.109375" customWidth="1"/>
    <col min="2" max="2" width="67.109375" customWidth="1"/>
    <col min="5" max="5" width="60.109375" customWidth="1"/>
  </cols>
  <sheetData>
    <row r="1" spans="1:2" ht="28.5" customHeight="1" x14ac:dyDescent="0.25">
      <c r="A1" s="107" t="s">
        <v>0</v>
      </c>
      <c r="B1" s="107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119</v>
      </c>
      <c r="B3" s="108"/>
    </row>
    <row r="4" spans="1:2" ht="15" customHeight="1" x14ac:dyDescent="0.25">
      <c r="A4" s="4" t="s">
        <v>3</v>
      </c>
      <c r="B4" s="57" t="s">
        <v>4</v>
      </c>
    </row>
    <row r="5" spans="1:2" ht="26.4" x14ac:dyDescent="0.25">
      <c r="A5" s="58" t="s">
        <v>5</v>
      </c>
      <c r="B5" s="64" t="s">
        <v>120</v>
      </c>
    </row>
    <row r="6" spans="1:2" ht="21" customHeight="1" x14ac:dyDescent="0.25">
      <c r="A6" s="58" t="s">
        <v>6</v>
      </c>
      <c r="B6" s="64" t="s">
        <v>121</v>
      </c>
    </row>
    <row r="7" spans="1:2" ht="39.6" x14ac:dyDescent="0.25">
      <c r="A7" s="58" t="s">
        <v>7</v>
      </c>
      <c r="B7" s="74" t="s">
        <v>122</v>
      </c>
    </row>
    <row r="8" spans="1:2" ht="27" customHeight="1" x14ac:dyDescent="0.25">
      <c r="A8" s="58" t="s">
        <v>8</v>
      </c>
      <c r="B8" s="64" t="s">
        <v>123</v>
      </c>
    </row>
    <row r="9" spans="1:2" ht="15" customHeight="1" x14ac:dyDescent="0.25">
      <c r="A9" s="60" t="s">
        <v>9</v>
      </c>
      <c r="B9" s="64" t="s">
        <v>22</v>
      </c>
    </row>
    <row r="10" spans="1:2" ht="13.8" x14ac:dyDescent="0.25">
      <c r="A10" s="58" t="s">
        <v>10</v>
      </c>
      <c r="B10" s="64" t="s">
        <v>124</v>
      </c>
    </row>
    <row r="11" spans="1:2" ht="15" customHeight="1" x14ac:dyDescent="0.25">
      <c r="A11" s="58" t="s">
        <v>11</v>
      </c>
      <c r="B11" s="64" t="s">
        <v>125</v>
      </c>
    </row>
    <row r="12" spans="1:2" ht="13.8" x14ac:dyDescent="0.25">
      <c r="A12" s="58" t="s">
        <v>12</v>
      </c>
      <c r="B12" s="64" t="s">
        <v>79</v>
      </c>
    </row>
    <row r="13" spans="1:2" ht="15" customHeight="1" x14ac:dyDescent="0.25">
      <c r="A13" s="60" t="s">
        <v>13</v>
      </c>
      <c r="B13" s="64" t="str">
        <f>'Resumo IMR'!C32</f>
        <v>Crítica</v>
      </c>
    </row>
    <row r="14" spans="1:2" ht="42" customHeight="1" x14ac:dyDescent="0.25">
      <c r="A14" s="66" t="s">
        <v>15</v>
      </c>
      <c r="B14" s="67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view="pageBreakPreview" zoomScale="60" zoomScaleNormal="130" workbookViewId="0">
      <selection activeCell="E12" sqref="E12"/>
    </sheetView>
  </sheetViews>
  <sheetFormatPr defaultColWidth="8.77734375" defaultRowHeight="12.75" customHeight="1" x14ac:dyDescent="0.25"/>
  <cols>
    <col min="1" max="1" width="32.109375" customWidth="1"/>
    <col min="2" max="2" width="68.109375" customWidth="1"/>
    <col min="5" max="5" width="60.109375" customWidth="1"/>
  </cols>
  <sheetData>
    <row r="1" spans="1:2" ht="28.5" customHeight="1" x14ac:dyDescent="0.25">
      <c r="A1" s="110" t="s">
        <v>0</v>
      </c>
      <c r="B1" s="110"/>
    </row>
    <row r="2" spans="1:2" ht="15" customHeight="1" x14ac:dyDescent="0.25">
      <c r="A2" s="115" t="s">
        <v>1</v>
      </c>
      <c r="B2" s="115"/>
    </row>
    <row r="3" spans="1:2" ht="15" customHeight="1" x14ac:dyDescent="0.25">
      <c r="A3" s="108" t="s">
        <v>126</v>
      </c>
      <c r="B3" s="108"/>
    </row>
    <row r="4" spans="1:2" ht="15" customHeight="1" x14ac:dyDescent="0.25">
      <c r="A4" s="4" t="s">
        <v>3</v>
      </c>
      <c r="B4" s="57" t="s">
        <v>4</v>
      </c>
    </row>
    <row r="5" spans="1:2" ht="26.4" x14ac:dyDescent="0.3">
      <c r="A5" s="79" t="s">
        <v>5</v>
      </c>
      <c r="B5" s="80" t="s">
        <v>127</v>
      </c>
    </row>
    <row r="6" spans="1:2" ht="16.5" customHeight="1" x14ac:dyDescent="0.3">
      <c r="A6" s="79" t="s">
        <v>6</v>
      </c>
      <c r="B6" s="80" t="s">
        <v>128</v>
      </c>
    </row>
    <row r="7" spans="1:2" ht="26.4" x14ac:dyDescent="0.25">
      <c r="A7" s="58" t="s">
        <v>7</v>
      </c>
      <c r="B7" s="74" t="s">
        <v>129</v>
      </c>
    </row>
    <row r="8" spans="1:2" ht="13.8" x14ac:dyDescent="0.25">
      <c r="A8" s="58" t="s">
        <v>8</v>
      </c>
      <c r="B8" s="80" t="s">
        <v>123</v>
      </c>
    </row>
    <row r="9" spans="1:2" ht="15" customHeight="1" x14ac:dyDescent="0.3">
      <c r="A9" s="81" t="s">
        <v>9</v>
      </c>
      <c r="B9" s="80" t="s">
        <v>22</v>
      </c>
    </row>
    <row r="10" spans="1:2" ht="13.8" x14ac:dyDescent="0.25">
      <c r="A10" s="58" t="s">
        <v>10</v>
      </c>
      <c r="B10" s="80" t="s">
        <v>124</v>
      </c>
    </row>
    <row r="11" spans="1:2" ht="15" customHeight="1" x14ac:dyDescent="0.3">
      <c r="A11" s="79" t="s">
        <v>11</v>
      </c>
      <c r="B11" s="80" t="s">
        <v>125</v>
      </c>
    </row>
    <row r="12" spans="1:2" ht="13.8" x14ac:dyDescent="0.3">
      <c r="A12" s="79" t="s">
        <v>12</v>
      </c>
      <c r="B12" s="80" t="s">
        <v>79</v>
      </c>
    </row>
    <row r="13" spans="1:2" ht="15" customHeight="1" x14ac:dyDescent="0.3">
      <c r="A13" s="81" t="s">
        <v>13</v>
      </c>
      <c r="B13" s="80" t="str">
        <f>'Resumo IMR'!C33</f>
        <v>Grave</v>
      </c>
    </row>
    <row r="14" spans="1:2" ht="13.8" x14ac:dyDescent="0.3">
      <c r="A14" s="82" t="s">
        <v>15</v>
      </c>
      <c r="B14" s="83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5"/>
  <sheetViews>
    <sheetView view="pageBreakPreview" zoomScale="60" zoomScaleNormal="130" workbookViewId="0">
      <selection activeCell="D7" sqref="D7"/>
    </sheetView>
  </sheetViews>
  <sheetFormatPr defaultColWidth="8.77734375" defaultRowHeight="12.75" customHeight="1" x14ac:dyDescent="0.25"/>
  <cols>
    <col min="1" max="1" width="32.109375" customWidth="1"/>
    <col min="2" max="2" width="69.33203125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130</v>
      </c>
      <c r="B3" s="108"/>
    </row>
    <row r="4" spans="1:2" ht="15" customHeight="1" x14ac:dyDescent="0.25">
      <c r="A4" s="4" t="s">
        <v>3</v>
      </c>
      <c r="B4" s="57" t="s">
        <v>4</v>
      </c>
    </row>
    <row r="5" spans="1:2" ht="26.4" x14ac:dyDescent="0.25">
      <c r="A5" s="58" t="s">
        <v>5</v>
      </c>
      <c r="B5" s="80" t="s">
        <v>127</v>
      </c>
    </row>
    <row r="6" spans="1:2" ht="16.5" customHeight="1" x14ac:dyDescent="0.25">
      <c r="A6" s="58" t="s">
        <v>6</v>
      </c>
      <c r="B6" s="80" t="s">
        <v>131</v>
      </c>
    </row>
    <row r="7" spans="1:2" ht="26.4" x14ac:dyDescent="0.25">
      <c r="A7" s="58" t="s">
        <v>7</v>
      </c>
      <c r="B7" s="74" t="s">
        <v>132</v>
      </c>
    </row>
    <row r="8" spans="1:2" ht="13.8" x14ac:dyDescent="0.25">
      <c r="A8" s="58" t="s">
        <v>8</v>
      </c>
      <c r="B8" s="80" t="s">
        <v>123</v>
      </c>
    </row>
    <row r="9" spans="1:2" ht="15" customHeight="1" x14ac:dyDescent="0.25">
      <c r="A9" s="60" t="s">
        <v>9</v>
      </c>
      <c r="B9" s="80" t="s">
        <v>22</v>
      </c>
    </row>
    <row r="10" spans="1:2" ht="13.8" x14ac:dyDescent="0.25">
      <c r="A10" s="58" t="s">
        <v>10</v>
      </c>
      <c r="B10" s="80" t="s">
        <v>133</v>
      </c>
    </row>
    <row r="11" spans="1:2" ht="15" customHeight="1" x14ac:dyDescent="0.25">
      <c r="A11" s="58" t="s">
        <v>11</v>
      </c>
      <c r="B11" s="80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0" t="str">
        <f>'Resumo IMR'!C34</f>
        <v>Grave</v>
      </c>
    </row>
    <row r="14" spans="1:2" ht="13.8" x14ac:dyDescent="0.25">
      <c r="A14" s="66" t="s">
        <v>15</v>
      </c>
      <c r="B14" s="83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5"/>
  <sheetViews>
    <sheetView view="pageBreakPreview" zoomScale="60" zoomScaleNormal="13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9.109375" customWidth="1"/>
    <col min="5" max="5" width="60.109375" customWidth="1"/>
  </cols>
  <sheetData>
    <row r="1" spans="1:2" ht="28.5" customHeight="1" x14ac:dyDescent="0.25">
      <c r="A1" s="114" t="s">
        <v>0</v>
      </c>
      <c r="B1" s="114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134</v>
      </c>
      <c r="B3" s="108"/>
    </row>
    <row r="4" spans="1:2" ht="15" customHeight="1" x14ac:dyDescent="0.25">
      <c r="A4" s="4" t="s">
        <v>3</v>
      </c>
      <c r="B4" s="57" t="s">
        <v>4</v>
      </c>
    </row>
    <row r="5" spans="1:2" ht="39.6" x14ac:dyDescent="0.25">
      <c r="A5" s="58" t="s">
        <v>5</v>
      </c>
      <c r="B5" s="80" t="s">
        <v>135</v>
      </c>
    </row>
    <row r="6" spans="1:2" ht="36.75" customHeight="1" x14ac:dyDescent="0.25">
      <c r="A6" s="58" t="s">
        <v>6</v>
      </c>
      <c r="B6" s="80" t="s">
        <v>136</v>
      </c>
    </row>
    <row r="7" spans="1:2" ht="39.6" x14ac:dyDescent="0.25">
      <c r="A7" s="58" t="s">
        <v>7</v>
      </c>
      <c r="B7" s="74" t="s">
        <v>137</v>
      </c>
    </row>
    <row r="8" spans="1:2" ht="13.8" x14ac:dyDescent="0.25">
      <c r="A8" s="58" t="s">
        <v>8</v>
      </c>
      <c r="B8" s="80" t="s">
        <v>123</v>
      </c>
    </row>
    <row r="9" spans="1:2" ht="15" customHeight="1" x14ac:dyDescent="0.25">
      <c r="A9" s="60" t="s">
        <v>9</v>
      </c>
      <c r="B9" s="80" t="s">
        <v>22</v>
      </c>
    </row>
    <row r="10" spans="1:2" ht="13.8" x14ac:dyDescent="0.25">
      <c r="A10" s="58" t="s">
        <v>10</v>
      </c>
      <c r="B10" s="80" t="s">
        <v>138</v>
      </c>
    </row>
    <row r="11" spans="1:2" ht="15" customHeight="1" x14ac:dyDescent="0.25">
      <c r="A11" s="58" t="s">
        <v>11</v>
      </c>
      <c r="B11" s="80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0" t="str">
        <f>'Resumo IMR'!C35</f>
        <v>Grave</v>
      </c>
    </row>
    <row r="14" spans="1:2" ht="13.8" x14ac:dyDescent="0.25">
      <c r="A14" s="66" t="s">
        <v>15</v>
      </c>
      <c r="B14" s="84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"/>
  <sheetViews>
    <sheetView view="pageBreakPreview" zoomScale="60" zoomScaleNormal="130" workbookViewId="0">
      <selection activeCell="B12" sqref="B12"/>
    </sheetView>
  </sheetViews>
  <sheetFormatPr defaultColWidth="8.77734375" defaultRowHeight="12.75" customHeight="1" x14ac:dyDescent="0.25"/>
  <cols>
    <col min="1" max="1" width="32.109375" customWidth="1"/>
    <col min="2" max="2" width="68.6640625" customWidth="1"/>
    <col min="5" max="5" width="60.109375" customWidth="1"/>
  </cols>
  <sheetData>
    <row r="1" spans="1:5" ht="28.5" customHeight="1" x14ac:dyDescent="0.25">
      <c r="A1" s="103" t="s">
        <v>0</v>
      </c>
      <c r="B1" s="103"/>
    </row>
    <row r="2" spans="1:5" ht="15" customHeight="1" x14ac:dyDescent="0.25">
      <c r="A2" s="90" t="s">
        <v>1</v>
      </c>
      <c r="B2" s="90"/>
    </row>
    <row r="3" spans="1:5" ht="15" customHeight="1" x14ac:dyDescent="0.25">
      <c r="A3" s="108" t="s">
        <v>139</v>
      </c>
      <c r="B3" s="108"/>
    </row>
    <row r="4" spans="1:5" ht="15" customHeight="1" x14ac:dyDescent="0.25">
      <c r="A4" s="4" t="s">
        <v>3</v>
      </c>
      <c r="B4" s="57" t="s">
        <v>4</v>
      </c>
    </row>
    <row r="5" spans="1:5" ht="26.4" x14ac:dyDescent="0.25">
      <c r="A5" s="58" t="s">
        <v>5</v>
      </c>
      <c r="B5" s="85" t="s">
        <v>140</v>
      </c>
    </row>
    <row r="6" spans="1:5" ht="36.75" customHeight="1" x14ac:dyDescent="0.25">
      <c r="A6" s="58" t="s">
        <v>6</v>
      </c>
      <c r="B6" s="80" t="s">
        <v>141</v>
      </c>
    </row>
    <row r="7" spans="1:5" ht="26.4" x14ac:dyDescent="0.25">
      <c r="A7" s="58" t="s">
        <v>7</v>
      </c>
      <c r="B7" s="86" t="s">
        <v>142</v>
      </c>
      <c r="E7" s="86"/>
    </row>
    <row r="8" spans="1:5" ht="13.8" x14ac:dyDescent="0.25">
      <c r="A8" s="58" t="s">
        <v>8</v>
      </c>
      <c r="B8" s="80" t="s">
        <v>123</v>
      </c>
    </row>
    <row r="9" spans="1:5" ht="15" customHeight="1" x14ac:dyDescent="0.25">
      <c r="A9" s="60" t="s">
        <v>9</v>
      </c>
      <c r="B9" s="85" t="s">
        <v>22</v>
      </c>
    </row>
    <row r="10" spans="1:5" ht="13.8" x14ac:dyDescent="0.25">
      <c r="A10" s="58" t="s">
        <v>10</v>
      </c>
      <c r="B10" s="80" t="s">
        <v>143</v>
      </c>
    </row>
    <row r="11" spans="1:5" ht="15" customHeight="1" x14ac:dyDescent="0.25">
      <c r="A11" s="58" t="s">
        <v>11</v>
      </c>
      <c r="B11" s="85" t="s">
        <v>125</v>
      </c>
    </row>
    <row r="12" spans="1:5" ht="13.8" x14ac:dyDescent="0.25">
      <c r="A12" s="58" t="s">
        <v>12</v>
      </c>
      <c r="B12" s="80" t="s">
        <v>79</v>
      </c>
    </row>
    <row r="13" spans="1:5" ht="15" customHeight="1" x14ac:dyDescent="0.25">
      <c r="A13" s="60" t="s">
        <v>13</v>
      </c>
      <c r="B13" s="85" t="str">
        <f>'Resumo IMR'!C36</f>
        <v>Leve</v>
      </c>
    </row>
    <row r="14" spans="1:5" ht="13.8" x14ac:dyDescent="0.25">
      <c r="A14" s="66" t="s">
        <v>15</v>
      </c>
      <c r="B14" s="84"/>
    </row>
    <row r="15" spans="1:5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colBreaks count="1" manualBreakCount="1">
    <brk id="2" max="1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5"/>
  <sheetViews>
    <sheetView view="pageBreakPreview" zoomScale="60" zoomScaleNormal="13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8.6640625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144</v>
      </c>
      <c r="B3" s="108"/>
    </row>
    <row r="4" spans="1:2" ht="15" customHeight="1" x14ac:dyDescent="0.25">
      <c r="A4" s="56" t="s">
        <v>3</v>
      </c>
      <c r="B4" s="69" t="s">
        <v>4</v>
      </c>
    </row>
    <row r="5" spans="1:2" ht="24.75" customHeight="1" x14ac:dyDescent="0.25">
      <c r="A5" s="58" t="s">
        <v>5</v>
      </c>
      <c r="B5" s="64" t="s">
        <v>145</v>
      </c>
    </row>
    <row r="6" spans="1:2" ht="26.4" x14ac:dyDescent="0.25">
      <c r="A6" s="58" t="s">
        <v>6</v>
      </c>
      <c r="B6" s="64" t="s">
        <v>141</v>
      </c>
    </row>
    <row r="7" spans="1:2" ht="26.4" x14ac:dyDescent="0.25">
      <c r="A7" s="58" t="s">
        <v>7</v>
      </c>
      <c r="B7" s="64" t="s">
        <v>146</v>
      </c>
    </row>
    <row r="8" spans="1:2" ht="13.8" x14ac:dyDescent="0.25">
      <c r="A8" s="58" t="s">
        <v>8</v>
      </c>
      <c r="B8" s="64" t="s">
        <v>123</v>
      </c>
    </row>
    <row r="9" spans="1:2" ht="15" customHeight="1" x14ac:dyDescent="0.25">
      <c r="A9" s="60" t="s">
        <v>9</v>
      </c>
      <c r="B9" s="64" t="s">
        <v>22</v>
      </c>
    </row>
    <row r="10" spans="1:2" ht="13.8" x14ac:dyDescent="0.25">
      <c r="A10" s="58" t="s">
        <v>10</v>
      </c>
      <c r="B10" s="64" t="s">
        <v>147</v>
      </c>
    </row>
    <row r="11" spans="1:2" ht="15" customHeight="1" x14ac:dyDescent="0.25">
      <c r="A11" s="58" t="s">
        <v>11</v>
      </c>
      <c r="B11" s="64" t="s">
        <v>125</v>
      </c>
    </row>
    <row r="12" spans="1:2" ht="13.8" x14ac:dyDescent="0.25">
      <c r="A12" s="58" t="s">
        <v>12</v>
      </c>
      <c r="B12" s="64" t="s">
        <v>79</v>
      </c>
    </row>
    <row r="13" spans="1:2" ht="15" customHeight="1" x14ac:dyDescent="0.25">
      <c r="A13" s="60" t="s">
        <v>13</v>
      </c>
      <c r="B13" s="64" t="str">
        <f>'Resumo IMR'!C37</f>
        <v>Grave</v>
      </c>
    </row>
    <row r="14" spans="1:2" ht="13.8" x14ac:dyDescent="0.25">
      <c r="A14" s="66" t="s">
        <v>15</v>
      </c>
      <c r="B14" s="83" t="s">
        <v>148</v>
      </c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5"/>
  <sheetViews>
    <sheetView view="pageBreakPreview" zoomScale="60" zoomScaleNormal="130" workbookViewId="0">
      <selection activeCell="B11" sqref="B11"/>
    </sheetView>
  </sheetViews>
  <sheetFormatPr defaultColWidth="8.77734375" defaultRowHeight="12.75" customHeight="1" x14ac:dyDescent="0.25"/>
  <cols>
    <col min="1" max="1" width="32.109375" customWidth="1"/>
    <col min="2" max="2" width="67.77734375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28.5" customHeight="1" x14ac:dyDescent="0.25">
      <c r="A3" s="108" t="s">
        <v>149</v>
      </c>
      <c r="B3" s="108"/>
    </row>
    <row r="4" spans="1:2" ht="15" customHeight="1" x14ac:dyDescent="0.25">
      <c r="A4" s="56" t="s">
        <v>3</v>
      </c>
      <c r="B4" s="69" t="s">
        <v>4</v>
      </c>
    </row>
    <row r="5" spans="1:2" ht="26.4" x14ac:dyDescent="0.25">
      <c r="A5" s="58" t="s">
        <v>5</v>
      </c>
      <c r="B5" s="85" t="s">
        <v>150</v>
      </c>
    </row>
    <row r="6" spans="1:2" ht="26.4" x14ac:dyDescent="0.25">
      <c r="A6" s="58" t="s">
        <v>6</v>
      </c>
      <c r="B6" s="85" t="s">
        <v>151</v>
      </c>
    </row>
    <row r="7" spans="1:2" ht="22.5" customHeight="1" x14ac:dyDescent="0.25">
      <c r="A7" s="58" t="s">
        <v>7</v>
      </c>
      <c r="B7" s="80" t="s">
        <v>152</v>
      </c>
    </row>
    <row r="8" spans="1:2" ht="24.75" customHeight="1" x14ac:dyDescent="0.25">
      <c r="A8" s="58" t="s">
        <v>8</v>
      </c>
      <c r="B8" s="80" t="s">
        <v>123</v>
      </c>
    </row>
    <row r="9" spans="1:2" ht="15" customHeight="1" x14ac:dyDescent="0.25">
      <c r="A9" s="60" t="s">
        <v>9</v>
      </c>
      <c r="B9" s="85" t="s">
        <v>22</v>
      </c>
    </row>
    <row r="10" spans="1:2" ht="13.8" x14ac:dyDescent="0.25">
      <c r="A10" s="58" t="s">
        <v>10</v>
      </c>
      <c r="B10" s="80" t="s">
        <v>153</v>
      </c>
    </row>
    <row r="11" spans="1:2" ht="15" customHeight="1" x14ac:dyDescent="0.25">
      <c r="A11" s="58" t="s">
        <v>11</v>
      </c>
      <c r="B11" s="85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5" t="str">
        <f>'Resumo IMR'!C38</f>
        <v>Leve</v>
      </c>
    </row>
    <row r="14" spans="1:2" ht="13.8" x14ac:dyDescent="0.25">
      <c r="A14" s="66" t="s">
        <v>15</v>
      </c>
      <c r="B14" s="84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5"/>
  <sheetViews>
    <sheetView view="pageBreakPreview" zoomScale="60" zoomScaleNormal="130" workbookViewId="0">
      <selection activeCell="B11" sqref="B11"/>
    </sheetView>
  </sheetViews>
  <sheetFormatPr defaultColWidth="8.77734375" defaultRowHeight="12.75" customHeight="1" x14ac:dyDescent="0.25"/>
  <cols>
    <col min="1" max="1" width="32.109375" customWidth="1"/>
    <col min="2" max="2" width="68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154</v>
      </c>
      <c r="B3" s="108"/>
    </row>
    <row r="4" spans="1:2" ht="15" customHeight="1" x14ac:dyDescent="0.25">
      <c r="A4" s="56" t="s">
        <v>3</v>
      </c>
      <c r="B4" s="57" t="s">
        <v>4</v>
      </c>
    </row>
    <row r="5" spans="1:2" ht="26.4" x14ac:dyDescent="0.25">
      <c r="A5" s="58" t="s">
        <v>5</v>
      </c>
      <c r="B5" s="87" t="s">
        <v>155</v>
      </c>
    </row>
    <row r="6" spans="1:2" ht="13.8" x14ac:dyDescent="0.25">
      <c r="A6" s="58" t="s">
        <v>6</v>
      </c>
      <c r="B6" s="80" t="s">
        <v>156</v>
      </c>
    </row>
    <row r="7" spans="1:2" ht="13.8" x14ac:dyDescent="0.25">
      <c r="A7" s="58" t="s">
        <v>7</v>
      </c>
      <c r="B7" s="80" t="s">
        <v>157</v>
      </c>
    </row>
    <row r="8" spans="1:2" ht="26.4" x14ac:dyDescent="0.25">
      <c r="A8" s="58" t="s">
        <v>8</v>
      </c>
      <c r="B8" s="80" t="s">
        <v>158</v>
      </c>
    </row>
    <row r="9" spans="1:2" ht="15" customHeight="1" x14ac:dyDescent="0.25">
      <c r="A9" s="60" t="s">
        <v>9</v>
      </c>
      <c r="B9" s="80" t="s">
        <v>22</v>
      </c>
    </row>
    <row r="10" spans="1:2" ht="13.8" x14ac:dyDescent="0.25">
      <c r="A10" s="58" t="s">
        <v>10</v>
      </c>
      <c r="B10" s="80" t="s">
        <v>159</v>
      </c>
    </row>
    <row r="11" spans="1:2" ht="15" customHeight="1" x14ac:dyDescent="0.25">
      <c r="A11" s="58" t="s">
        <v>11</v>
      </c>
      <c r="B11" s="80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0" t="str">
        <f>'Resumo IMR'!C39</f>
        <v>Crítica</v>
      </c>
    </row>
    <row r="14" spans="1:2" ht="13.8" x14ac:dyDescent="0.25">
      <c r="A14" s="66" t="s">
        <v>15</v>
      </c>
      <c r="B14" s="84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5"/>
  <sheetViews>
    <sheetView view="pageBreakPreview" zoomScale="60" zoomScaleNormal="13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8.33203125" customWidth="1"/>
    <col min="5" max="5" width="60.109375" customWidth="1"/>
  </cols>
  <sheetData>
    <row r="1" spans="1:2" ht="28.5" customHeight="1" x14ac:dyDescent="0.25">
      <c r="A1" s="110" t="s">
        <v>0</v>
      </c>
      <c r="B1" s="110"/>
    </row>
    <row r="2" spans="1:2" ht="15" customHeight="1" x14ac:dyDescent="0.25">
      <c r="A2" s="115" t="s">
        <v>1</v>
      </c>
      <c r="B2" s="115"/>
    </row>
    <row r="3" spans="1:2" ht="15" customHeight="1" x14ac:dyDescent="0.25">
      <c r="A3" s="108" t="s">
        <v>160</v>
      </c>
      <c r="B3" s="108"/>
    </row>
    <row r="4" spans="1:2" ht="13.8" x14ac:dyDescent="0.25">
      <c r="A4" s="4" t="s">
        <v>3</v>
      </c>
      <c r="B4" s="57" t="s">
        <v>4</v>
      </c>
    </row>
    <row r="5" spans="1:2" s="55" customFormat="1" ht="24.75" customHeight="1" x14ac:dyDescent="0.25">
      <c r="A5" s="58" t="s">
        <v>5</v>
      </c>
      <c r="B5" s="87" t="s">
        <v>161</v>
      </c>
    </row>
    <row r="6" spans="1:2" ht="13.8" x14ac:dyDescent="0.25">
      <c r="A6" s="58" t="s">
        <v>6</v>
      </c>
      <c r="B6" s="85" t="s">
        <v>162</v>
      </c>
    </row>
    <row r="7" spans="1:2" ht="13.8" x14ac:dyDescent="0.25">
      <c r="A7" s="58" t="s">
        <v>7</v>
      </c>
      <c r="B7" s="85" t="s">
        <v>163</v>
      </c>
    </row>
    <row r="8" spans="1:2" ht="26.4" x14ac:dyDescent="0.25">
      <c r="A8" s="58" t="s">
        <v>8</v>
      </c>
      <c r="B8" s="87" t="s">
        <v>164</v>
      </c>
    </row>
    <row r="9" spans="1:2" ht="13.8" x14ac:dyDescent="0.25">
      <c r="A9" s="60" t="s">
        <v>9</v>
      </c>
      <c r="B9" s="85" t="s">
        <v>22</v>
      </c>
    </row>
    <row r="10" spans="1:2" ht="13.8" x14ac:dyDescent="0.25">
      <c r="A10" s="58" t="s">
        <v>10</v>
      </c>
      <c r="B10" s="80" t="s">
        <v>165</v>
      </c>
    </row>
    <row r="11" spans="1:2" ht="13.8" x14ac:dyDescent="0.25">
      <c r="A11" s="58" t="s">
        <v>11</v>
      </c>
      <c r="B11" s="85" t="s">
        <v>125</v>
      </c>
    </row>
    <row r="12" spans="1:2" ht="13.8" x14ac:dyDescent="0.25">
      <c r="A12" s="58" t="s">
        <v>12</v>
      </c>
      <c r="B12" s="80" t="s">
        <v>79</v>
      </c>
    </row>
    <row r="13" spans="1:2" ht="13.8" x14ac:dyDescent="0.25">
      <c r="A13" s="60" t="s">
        <v>13</v>
      </c>
      <c r="B13" s="85" t="str">
        <f>'Resumo IMR'!C40</f>
        <v>Leve</v>
      </c>
    </row>
    <row r="14" spans="1:2" ht="13.8" x14ac:dyDescent="0.25">
      <c r="A14" s="66" t="s">
        <v>15</v>
      </c>
      <c r="B14" s="84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view="pageBreakPreview" zoomScale="60" zoomScaleNormal="130" workbookViewId="0">
      <selection activeCell="B11" sqref="B11"/>
    </sheetView>
  </sheetViews>
  <sheetFormatPr defaultColWidth="8.77734375" defaultRowHeight="12.75" customHeight="1" x14ac:dyDescent="0.25"/>
  <cols>
    <col min="1" max="1" width="32.109375" customWidth="1"/>
    <col min="2" max="2" width="68.44140625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166</v>
      </c>
      <c r="B3" s="108"/>
    </row>
    <row r="4" spans="1:2" ht="15" customHeight="1" x14ac:dyDescent="0.25">
      <c r="A4" s="56" t="s">
        <v>3</v>
      </c>
      <c r="B4" s="69" t="s">
        <v>4</v>
      </c>
    </row>
    <row r="5" spans="1:2" ht="13.8" x14ac:dyDescent="0.25">
      <c r="A5" s="58" t="s">
        <v>5</v>
      </c>
      <c r="B5" s="80" t="s">
        <v>167</v>
      </c>
    </row>
    <row r="6" spans="1:2" ht="13.8" x14ac:dyDescent="0.25">
      <c r="A6" s="58" t="s">
        <v>6</v>
      </c>
      <c r="B6" s="80" t="s">
        <v>168</v>
      </c>
    </row>
    <row r="7" spans="1:2" ht="26.4" x14ac:dyDescent="0.25">
      <c r="A7" s="58" t="s">
        <v>7</v>
      </c>
      <c r="B7" s="80" t="s">
        <v>169</v>
      </c>
    </row>
    <row r="8" spans="1:2" ht="26.4" x14ac:dyDescent="0.25">
      <c r="A8" s="58" t="s">
        <v>8</v>
      </c>
      <c r="B8" s="80" t="s">
        <v>170</v>
      </c>
    </row>
    <row r="9" spans="1:2" ht="15" customHeight="1" x14ac:dyDescent="0.25">
      <c r="A9" s="60" t="s">
        <v>9</v>
      </c>
      <c r="B9" s="80" t="s">
        <v>22</v>
      </c>
    </row>
    <row r="10" spans="1:2" ht="13.8" x14ac:dyDescent="0.25">
      <c r="A10" s="58" t="s">
        <v>10</v>
      </c>
      <c r="B10" s="80" t="s">
        <v>171</v>
      </c>
    </row>
    <row r="11" spans="1:2" ht="15" customHeight="1" x14ac:dyDescent="0.25">
      <c r="A11" s="58" t="s">
        <v>11</v>
      </c>
      <c r="B11" s="80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0" t="str">
        <f>'Resumo IMR'!C41</f>
        <v>Leve</v>
      </c>
    </row>
    <row r="14" spans="1:2" ht="13.8" x14ac:dyDescent="0.25">
      <c r="A14" s="66" t="s">
        <v>15</v>
      </c>
      <c r="B14" s="83"/>
    </row>
    <row r="15" spans="1:2" ht="13.2" x14ac:dyDescent="0.25">
      <c r="A15" s="116" t="s">
        <v>27</v>
      </c>
      <c r="B15" s="11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showGridLines="0" tabSelected="1" view="pageBreakPreview" topLeftCell="A16" zoomScale="60" zoomScaleNormal="90" workbookViewId="0">
      <selection activeCell="D49" sqref="D49"/>
    </sheetView>
  </sheetViews>
  <sheetFormatPr defaultColWidth="8.77734375" defaultRowHeight="12.75" customHeight="1" x14ac:dyDescent="0.25"/>
  <cols>
    <col min="1" max="1" width="4.109375" customWidth="1"/>
    <col min="2" max="2" width="57.44140625" customWidth="1"/>
    <col min="3" max="3" width="28.77734375" customWidth="1"/>
    <col min="4" max="4" width="55.33203125" customWidth="1"/>
    <col min="5" max="5" width="27.6640625" customWidth="1"/>
    <col min="6" max="6" width="27.44140625" customWidth="1"/>
    <col min="7" max="7" width="10.33203125" customWidth="1"/>
    <col min="8" max="8" width="8.77734375" customWidth="1"/>
    <col min="9" max="9" width="37.6640625" customWidth="1"/>
  </cols>
  <sheetData>
    <row r="1" spans="1:8" ht="15.6" x14ac:dyDescent="0.25">
      <c r="A1" s="97" t="s">
        <v>28</v>
      </c>
      <c r="B1" s="97"/>
      <c r="C1" s="97"/>
      <c r="D1" s="97"/>
      <c r="E1" s="97"/>
      <c r="F1" s="97"/>
    </row>
    <row r="2" spans="1:8" ht="13.8" x14ac:dyDescent="0.3">
      <c r="A2" s="12" t="s">
        <v>29</v>
      </c>
      <c r="B2" s="13"/>
      <c r="C2" s="13"/>
      <c r="D2" s="13"/>
      <c r="E2" s="13"/>
    </row>
    <row r="3" spans="1:8" ht="13.8" x14ac:dyDescent="0.3">
      <c r="A3" s="13" t="s">
        <v>30</v>
      </c>
      <c r="B3" s="13"/>
      <c r="C3" s="13"/>
      <c r="D3" s="13"/>
      <c r="E3" s="13"/>
    </row>
    <row r="5" spans="1:8" ht="27.6" x14ac:dyDescent="0.25">
      <c r="B5" s="98" t="s">
        <v>31</v>
      </c>
      <c r="C5" s="14" t="s">
        <v>32</v>
      </c>
      <c r="D5" s="14" t="s">
        <v>33</v>
      </c>
      <c r="E5" s="15"/>
      <c r="F5" s="15"/>
    </row>
    <row r="6" spans="1:8" ht="14.4" x14ac:dyDescent="0.25">
      <c r="B6" s="98"/>
      <c r="C6" s="16" t="s">
        <v>34</v>
      </c>
      <c r="D6" s="17">
        <v>1</v>
      </c>
      <c r="E6" s="15"/>
      <c r="F6" s="15"/>
    </row>
    <row r="7" spans="1:8" ht="14.4" x14ac:dyDescent="0.25">
      <c r="B7" s="98"/>
      <c r="C7" s="18" t="s">
        <v>35</v>
      </c>
      <c r="D7" s="19">
        <v>2</v>
      </c>
      <c r="E7" s="15"/>
      <c r="F7" s="15"/>
    </row>
    <row r="8" spans="1:8" ht="14.4" x14ac:dyDescent="0.25">
      <c r="B8" s="98"/>
      <c r="C8" s="18" t="s">
        <v>36</v>
      </c>
      <c r="D8" s="19">
        <v>4</v>
      </c>
      <c r="E8" s="15"/>
      <c r="F8" s="15"/>
    </row>
    <row r="9" spans="1:8" ht="14.4" x14ac:dyDescent="0.25">
      <c r="B9" s="98"/>
      <c r="C9" s="20" t="s">
        <v>14</v>
      </c>
      <c r="D9" s="21">
        <v>8</v>
      </c>
      <c r="E9" s="15"/>
      <c r="F9" s="15"/>
    </row>
    <row r="10" spans="1:8" ht="13.8" x14ac:dyDescent="0.25">
      <c r="B10" s="15"/>
      <c r="C10" s="15"/>
      <c r="D10" s="15"/>
      <c r="E10" s="15"/>
      <c r="F10" s="15"/>
      <c r="G10" s="22" t="s">
        <v>37</v>
      </c>
      <c r="H10" s="22" t="s">
        <v>38</v>
      </c>
    </row>
    <row r="11" spans="1:8" ht="25.35" customHeight="1" x14ac:dyDescent="0.25">
      <c r="B11" s="99" t="s">
        <v>39</v>
      </c>
      <c r="C11" s="23" t="s">
        <v>40</v>
      </c>
      <c r="D11" s="24" t="s">
        <v>41</v>
      </c>
      <c r="E11" s="100" t="s">
        <v>42</v>
      </c>
      <c r="F11" s="100"/>
      <c r="G11" s="25"/>
      <c r="H11" s="25"/>
    </row>
    <row r="12" spans="1:8" ht="13.8" customHeight="1" x14ac:dyDescent="0.25">
      <c r="B12" s="99"/>
      <c r="C12" s="26">
        <v>1</v>
      </c>
      <c r="D12" s="27" t="str">
        <f>CONCATENATE("Total de ocorrências entre - ",G12," e ",H12)</f>
        <v>Total de ocorrências entre - 0 e 19</v>
      </c>
      <c r="E12" s="101" t="s">
        <v>43</v>
      </c>
      <c r="F12" s="101"/>
      <c r="G12" s="28">
        <v>0</v>
      </c>
      <c r="H12" s="28">
        <v>19</v>
      </c>
    </row>
    <row r="13" spans="1:8" ht="13.8" customHeight="1" x14ac:dyDescent="0.25">
      <c r="B13" s="99"/>
      <c r="C13" s="29">
        <v>1</v>
      </c>
      <c r="D13" s="30" t="str">
        <f>CONCATENATE("Total de ocorrências entre - ",G13," e ",H13)</f>
        <v>Total de ocorrências entre - 20 e 39</v>
      </c>
      <c r="E13" s="101" t="s">
        <v>44</v>
      </c>
      <c r="F13" s="101"/>
      <c r="G13" s="28">
        <v>20</v>
      </c>
      <c r="H13" s="28">
        <v>39</v>
      </c>
    </row>
    <row r="14" spans="1:8" ht="13.8" customHeight="1" x14ac:dyDescent="0.25">
      <c r="B14" s="99"/>
      <c r="C14" s="31">
        <v>0.99</v>
      </c>
      <c r="D14" s="30" t="str">
        <f>CONCATENATE("Total de ocorrências entre - ",G14," e ",H14)</f>
        <v>Total de ocorrências entre - 40 e 59</v>
      </c>
      <c r="E14" s="101" t="s">
        <v>45</v>
      </c>
      <c r="F14" s="101"/>
      <c r="G14" s="28">
        <v>40</v>
      </c>
      <c r="H14" s="28">
        <v>59</v>
      </c>
    </row>
    <row r="15" spans="1:8" ht="13.8" customHeight="1" x14ac:dyDescent="0.25">
      <c r="B15" s="99"/>
      <c r="C15" s="31">
        <v>0.98</v>
      </c>
      <c r="D15" s="30" t="str">
        <f>CONCATENATE("Total de ocorrências entre - ",G15," e ",H15)</f>
        <v>Total de ocorrências entre - 60 e 79</v>
      </c>
      <c r="E15" s="101" t="s">
        <v>46</v>
      </c>
      <c r="F15" s="101"/>
      <c r="G15" s="28">
        <v>60</v>
      </c>
      <c r="H15" s="28">
        <v>79</v>
      </c>
    </row>
    <row r="16" spans="1:8" ht="13.8" customHeight="1" x14ac:dyDescent="0.25">
      <c r="B16" s="99"/>
      <c r="C16" s="31">
        <v>0.97</v>
      </c>
      <c r="D16" s="30" t="str">
        <f>CONCATENATE("Total de ocorrências entre - ",G16," e ",H16)</f>
        <v>Total de ocorrências entre - 80 e 99</v>
      </c>
      <c r="E16" s="101" t="s">
        <v>47</v>
      </c>
      <c r="F16" s="101"/>
      <c r="G16" s="28">
        <v>80</v>
      </c>
      <c r="H16" s="28">
        <v>99</v>
      </c>
    </row>
    <row r="17" spans="1:9" ht="21" customHeight="1" x14ac:dyDescent="0.25">
      <c r="B17" s="99"/>
      <c r="C17" s="32">
        <v>0.96</v>
      </c>
      <c r="D17" s="33" t="str">
        <f>CONCATENATE("Igual ou maior que ",G17,)</f>
        <v>Igual ou maior que 100</v>
      </c>
      <c r="E17" s="102" t="s">
        <v>48</v>
      </c>
      <c r="F17" s="102"/>
      <c r="G17" s="28">
        <v>100</v>
      </c>
      <c r="H17" s="34"/>
    </row>
    <row r="18" spans="1:9" ht="13.2" x14ac:dyDescent="0.25">
      <c r="C18" s="11"/>
    </row>
    <row r="19" spans="1:9" s="13" customFormat="1" ht="13.8" x14ac:dyDescent="0.3">
      <c r="A19" s="13" t="s">
        <v>49</v>
      </c>
      <c r="C19" s="12"/>
    </row>
    <row r="20" spans="1:9" s="13" customFormat="1" ht="13.8" x14ac:dyDescent="0.3">
      <c r="A20" s="12" t="s">
        <v>50</v>
      </c>
      <c r="C20" s="12"/>
    </row>
    <row r="21" spans="1:9" ht="13.2" x14ac:dyDescent="0.25">
      <c r="C21" s="11"/>
    </row>
    <row r="22" spans="1:9" ht="13.8" x14ac:dyDescent="0.25">
      <c r="A22" s="94" t="s">
        <v>51</v>
      </c>
      <c r="B22" s="94"/>
      <c r="C22" s="1" t="s">
        <v>52</v>
      </c>
      <c r="D22" s="1" t="s">
        <v>53</v>
      </c>
      <c r="E22" s="1" t="s">
        <v>54</v>
      </c>
      <c r="F22" s="1" t="s">
        <v>55</v>
      </c>
    </row>
    <row r="23" spans="1:9" ht="28.2" customHeight="1" x14ac:dyDescent="0.25">
      <c r="A23" s="35">
        <v>1</v>
      </c>
      <c r="B23" s="36" t="str">
        <f>'1'!$A$3</f>
        <v>Pontualidade e cumprimento das demandas solicitadas</v>
      </c>
      <c r="C23" s="37" t="s">
        <v>35</v>
      </c>
      <c r="D23" s="36" t="str">
        <f>'1'!$B$10</f>
        <v>A falta de pontualidade no cumprimento da demanda será contabilizada por ocorrência gerada.</v>
      </c>
      <c r="E23" s="38">
        <v>0</v>
      </c>
      <c r="F23" s="39">
        <f t="shared" ref="F23:F29" si="0">IFERROR(VLOOKUP(C23,$C$6:$D$9,2,FALSE())*E23,0)</f>
        <v>0</v>
      </c>
      <c r="H23" s="11"/>
    </row>
    <row r="24" spans="1:9" ht="54.75" customHeight="1" x14ac:dyDescent="0.25">
      <c r="A24" s="35">
        <v>2</v>
      </c>
      <c r="B24" s="36" t="str">
        <f>'2'!$A$3</f>
        <v>Fornecimento de celular e plano de internet</v>
      </c>
      <c r="C24" s="37" t="s">
        <v>35</v>
      </c>
      <c r="D24" s="36" t="str">
        <f>'2'!$B$10</f>
        <v>Será contabilizada a ocorrência diária da não disponibilidade do equipamento e/ou plano de internet, inclusive nos casos de necessidade de trabalho aos sábados, domingos e feriados.</v>
      </c>
      <c r="E24" s="38">
        <v>0</v>
      </c>
      <c r="F24" s="39">
        <f t="shared" si="0"/>
        <v>0</v>
      </c>
      <c r="I24" s="40"/>
    </row>
    <row r="25" spans="1:9" ht="43.2" x14ac:dyDescent="0.25">
      <c r="A25" s="35">
        <v>3</v>
      </c>
      <c r="B25" s="36" t="str">
        <f>'3'!$A$3</f>
        <v>Fornecimento e/ou Disponibilização de Uniformes, EPI's e Crachá</v>
      </c>
      <c r="C25" s="37" t="s">
        <v>35</v>
      </c>
      <c r="D25" s="36" t="str">
        <f>'3'!$B$10</f>
        <v>Será contabilizada a ocorrência mensal por funcionário da não disponibilidade de uniforme, EPI e Crachá, inclusive nos casos de necessidade de trabalho aos sábados, domingos e feriados.</v>
      </c>
      <c r="E25" s="38">
        <v>0</v>
      </c>
      <c r="F25" s="39">
        <f t="shared" si="0"/>
        <v>0</v>
      </c>
      <c r="G25" s="41"/>
    </row>
    <row r="26" spans="1:9" ht="25.65" customHeight="1" x14ac:dyDescent="0.25">
      <c r="A26" s="35">
        <v>4</v>
      </c>
      <c r="B26" s="42" t="str">
        <f>'4'!$A$3</f>
        <v>Rondas Preventivas e Relatório de Atividades</v>
      </c>
      <c r="C26" s="37" t="s">
        <v>35</v>
      </c>
      <c r="D26" s="36" t="str">
        <f>'4'!$B$10</f>
        <v>A não realização de rondas e a não confecção dos relatórios será contabilizada por ocorrência e por profissional.</v>
      </c>
      <c r="E26" s="38">
        <v>0</v>
      </c>
      <c r="F26" s="39">
        <f t="shared" si="0"/>
        <v>0</v>
      </c>
    </row>
    <row r="27" spans="1:9" ht="25.65" customHeight="1" x14ac:dyDescent="0.25">
      <c r="A27" s="43">
        <v>5</v>
      </c>
      <c r="B27" s="36" t="str">
        <f>'5'!$A$3</f>
        <v>Treinamentos</v>
      </c>
      <c r="C27" s="44" t="s">
        <v>35</v>
      </c>
      <c r="D27" s="36" t="str">
        <f>'5'!$B$10</f>
        <v>Verificar se os treinamentos e qualificações estão no prazo adequado, gerando ocorrência por atraso.</v>
      </c>
      <c r="E27" s="38">
        <v>0</v>
      </c>
      <c r="F27" s="39">
        <f t="shared" si="0"/>
        <v>0</v>
      </c>
    </row>
    <row r="28" spans="1:9" ht="19.05" customHeight="1" x14ac:dyDescent="0.25">
      <c r="A28" s="35">
        <v>6</v>
      </c>
      <c r="B28" s="45" t="str">
        <f>'6'!A3</f>
        <v>Inspeção de Equipamento</v>
      </c>
      <c r="C28" s="37" t="s">
        <v>36</v>
      </c>
      <c r="D28" s="36" t="str">
        <f>'6'!B10</f>
        <v>A falta de inspeção será contabilizada por ocorrência.</v>
      </c>
      <c r="E28" s="38">
        <v>0</v>
      </c>
      <c r="F28" s="39">
        <f t="shared" si="0"/>
        <v>0</v>
      </c>
    </row>
    <row r="29" spans="1:9" ht="28.8" x14ac:dyDescent="0.25">
      <c r="A29" s="35">
        <v>7</v>
      </c>
      <c r="B29" s="36" t="str">
        <f>'7'!A3</f>
        <v>Atuação do Preposto</v>
      </c>
      <c r="C29" s="37" t="s">
        <v>35</v>
      </c>
      <c r="D29" s="46" t="str">
        <f>'7'!B10</f>
        <v>Verificar as demandas não atendidas quanto à visita e demais solicitações do setor de fiscalização durante o mês.</v>
      </c>
      <c r="E29" s="38">
        <v>0</v>
      </c>
      <c r="F29" s="18">
        <f t="shared" si="0"/>
        <v>0</v>
      </c>
    </row>
    <row r="31" spans="1:9" ht="27.75" customHeight="1" x14ac:dyDescent="0.25">
      <c r="A31" s="95" t="s">
        <v>56</v>
      </c>
      <c r="B31" s="95"/>
      <c r="C31" s="1" t="s">
        <v>52</v>
      </c>
      <c r="D31" s="1" t="s">
        <v>53</v>
      </c>
      <c r="E31" s="1" t="s">
        <v>54</v>
      </c>
      <c r="F31" s="1" t="s">
        <v>55</v>
      </c>
    </row>
    <row r="32" spans="1:9" ht="14.4" x14ac:dyDescent="0.25">
      <c r="A32" s="35">
        <v>8</v>
      </c>
      <c r="B32" s="36" t="str">
        <f>'8'!A3</f>
        <v>Tempestividade pagamento de salário</v>
      </c>
      <c r="C32" s="37" t="s">
        <v>14</v>
      </c>
      <c r="D32" s="47" t="str">
        <f>'8'!B10</f>
        <v>Por dia de atraso.</v>
      </c>
      <c r="E32" s="38">
        <v>0</v>
      </c>
      <c r="F32" s="39">
        <f t="shared" ref="F32:F42" si="1">IFERROR(VLOOKUP(C32,$C$6:$D$9,2,FALSE())*E32,0)</f>
        <v>0</v>
      </c>
    </row>
    <row r="33" spans="1:8" ht="14.4" x14ac:dyDescent="0.25">
      <c r="A33" s="35">
        <v>9</v>
      </c>
      <c r="B33" s="36" t="str">
        <f>'9'!A3</f>
        <v>Tempestividade no crédito de Vale Alimentação e benefícios</v>
      </c>
      <c r="C33" s="37" t="s">
        <v>36</v>
      </c>
      <c r="D33" s="47" t="str">
        <f>'9'!B10</f>
        <v>Por dia de atraso.</v>
      </c>
      <c r="E33" s="38">
        <v>0</v>
      </c>
      <c r="F33" s="39">
        <f t="shared" si="1"/>
        <v>0</v>
      </c>
    </row>
    <row r="34" spans="1:8" ht="14.4" x14ac:dyDescent="0.25">
      <c r="A34" s="35">
        <v>10</v>
      </c>
      <c r="B34" s="36" t="str">
        <f>'10'!A3</f>
        <v>Tempestividade no crédito de Vale Transporte e benefícios</v>
      </c>
      <c r="C34" s="37" t="s">
        <v>36</v>
      </c>
      <c r="D34" s="47" t="str">
        <f>'10'!B10</f>
        <v>Por dia útil de atraso.</v>
      </c>
      <c r="E34" s="38">
        <v>0</v>
      </c>
      <c r="F34" s="39">
        <f t="shared" si="1"/>
        <v>0</v>
      </c>
    </row>
    <row r="35" spans="1:8" ht="24.9" customHeight="1" x14ac:dyDescent="0.25">
      <c r="A35" s="35">
        <v>11</v>
      </c>
      <c r="B35" s="36" t="str">
        <f>'11'!A3</f>
        <v>Manutenção da regularidade documental dos funcionários</v>
      </c>
      <c r="C35" s="37" t="s">
        <v>36</v>
      </c>
      <c r="D35" s="47" t="str">
        <f>'11'!B10</f>
        <v>Por ocorrência de irregularidade documental e por profissional.</v>
      </c>
      <c r="E35" s="38">
        <v>0</v>
      </c>
      <c r="F35" s="39">
        <f t="shared" si="1"/>
        <v>0</v>
      </c>
    </row>
    <row r="36" spans="1:8" ht="23.25" customHeight="1" x14ac:dyDescent="0.25">
      <c r="A36" s="35">
        <v>12</v>
      </c>
      <c r="B36" s="36" t="str">
        <f>'12'!A3</f>
        <v>Atendimento a prazo mínimo de aviso de férias</v>
      </c>
      <c r="C36" s="37" t="s">
        <v>34</v>
      </c>
      <c r="D36" s="47" t="str">
        <f>'12'!B10</f>
        <v>Por ocorrência de não atendimento ao prazo mínimo e por profissional.</v>
      </c>
      <c r="E36" s="38">
        <v>0</v>
      </c>
      <c r="F36" s="39">
        <f t="shared" si="1"/>
        <v>0</v>
      </c>
    </row>
    <row r="37" spans="1:8" ht="19.95" customHeight="1" x14ac:dyDescent="0.25">
      <c r="A37" s="35">
        <v>13</v>
      </c>
      <c r="B37" s="36" t="str">
        <f>'13'!A3</f>
        <v>Substituição de profissional afastado</v>
      </c>
      <c r="C37" s="37" t="s">
        <v>36</v>
      </c>
      <c r="D37" s="47" t="str">
        <f>'13'!B10</f>
        <v>Por ocorrência de não substituição e por profissional.</v>
      </c>
      <c r="E37" s="38">
        <v>0</v>
      </c>
      <c r="F37" s="39">
        <f t="shared" si="1"/>
        <v>0</v>
      </c>
    </row>
    <row r="38" spans="1:8" ht="28.8" x14ac:dyDescent="0.25">
      <c r="A38" s="35">
        <v>14</v>
      </c>
      <c r="B38" s="36" t="str">
        <f>'14'!A3</f>
        <v>Atendimento à legislação trabalhista, previdenciária e CCT, com relação a itens não previstos previamente no IMR</v>
      </c>
      <c r="C38" s="37" t="s">
        <v>34</v>
      </c>
      <c r="D38" s="47" t="str">
        <f>'14'!B10</f>
        <v>Por ocorrência de não atendimento e por profissional.</v>
      </c>
      <c r="E38" s="38">
        <v>0</v>
      </c>
      <c r="F38" s="39">
        <f t="shared" si="1"/>
        <v>0</v>
      </c>
      <c r="G38" s="48"/>
      <c r="H38" s="48"/>
    </row>
    <row r="39" spans="1:8" ht="14.4" x14ac:dyDescent="0.25">
      <c r="A39" s="35">
        <v>15</v>
      </c>
      <c r="B39" s="36" t="str">
        <f>'15'!A3</f>
        <v>Controle de frequência</v>
      </c>
      <c r="C39" s="37" t="s">
        <v>14</v>
      </c>
      <c r="D39" s="47" t="str">
        <f>'15'!B10</f>
        <v>Por ocorrência de não realização de controle.</v>
      </c>
      <c r="E39" s="38">
        <v>0</v>
      </c>
      <c r="F39" s="39">
        <f t="shared" si="1"/>
        <v>0</v>
      </c>
    </row>
    <row r="40" spans="1:8" ht="27.3" customHeight="1" x14ac:dyDescent="0.25">
      <c r="A40" s="35">
        <v>16</v>
      </c>
      <c r="B40" s="36" t="str">
        <f>'16'!A3</f>
        <v>Manutenção de condições de habilitação</v>
      </c>
      <c r="C40" s="37" t="s">
        <v>34</v>
      </c>
      <c r="D40" s="47" t="str">
        <f>'16'!B10</f>
        <v>Por ocorrência de não manutenção das condições de habilitação.</v>
      </c>
      <c r="E40" s="38">
        <v>0</v>
      </c>
      <c r="F40" s="39">
        <f t="shared" si="1"/>
        <v>0</v>
      </c>
    </row>
    <row r="41" spans="1:8" ht="25.65" customHeight="1" x14ac:dyDescent="0.25">
      <c r="A41" s="35">
        <v>17</v>
      </c>
      <c r="B41" s="36" t="str">
        <f>'17'!A3</f>
        <v>Cumprimento de obrigações contidas no Edital</v>
      </c>
      <c r="C41" s="37" t="s">
        <v>34</v>
      </c>
      <c r="D41" s="47" t="str">
        <f>'17'!B10</f>
        <v>Por ocorrência de não cumprimento das obrigações do edital.</v>
      </c>
      <c r="E41" s="38">
        <v>0</v>
      </c>
      <c r="F41" s="39">
        <f t="shared" si="1"/>
        <v>0</v>
      </c>
    </row>
    <row r="42" spans="1:8" ht="14.4" x14ac:dyDescent="0.25">
      <c r="A42" s="35">
        <v>18</v>
      </c>
      <c r="B42" s="49" t="str">
        <f>'18'!A3</f>
        <v>Atendimento à fiscalização contratual</v>
      </c>
      <c r="C42" s="37" t="s">
        <v>35</v>
      </c>
      <c r="D42" s="47" t="str">
        <f>'18'!B10</f>
        <v>Por ocorrência de não atendimento à fiscalização contratual.</v>
      </c>
      <c r="E42" s="38">
        <v>0</v>
      </c>
      <c r="F42" s="39">
        <f t="shared" si="1"/>
        <v>0</v>
      </c>
    </row>
    <row r="44" spans="1:8" ht="14.4" x14ac:dyDescent="0.25">
      <c r="B44" s="96" t="s">
        <v>57</v>
      </c>
      <c r="C44" s="96"/>
      <c r="D44" s="96"/>
    </row>
    <row r="45" spans="1:8" ht="14.4" x14ac:dyDescent="0.25">
      <c r="B45" s="93" t="s">
        <v>58</v>
      </c>
      <c r="C45" s="93"/>
      <c r="D45" s="50">
        <f>SUM(E23:E42)</f>
        <v>0</v>
      </c>
    </row>
    <row r="46" spans="1:8" ht="14.4" x14ac:dyDescent="0.25">
      <c r="B46" s="93" t="s">
        <v>59</v>
      </c>
      <c r="C46" s="93"/>
      <c r="D46" s="50">
        <f>SUM(F23:F41)</f>
        <v>0</v>
      </c>
    </row>
    <row r="47" spans="1:8" ht="14.4" x14ac:dyDescent="0.25">
      <c r="B47" s="93" t="s">
        <v>60</v>
      </c>
      <c r="C47" s="93"/>
      <c r="D47" s="51">
        <f>IF(D46&gt;=G17,C17,IF(D46&gt;=G16,C16,IF(D46&gt;=G15,C15,IF(D46&gt;=G14,C14,IF(D46&lt;=H13,C13,"VERIFICAR")))))</f>
        <v>1</v>
      </c>
      <c r="E47" s="12" t="s">
        <v>61</v>
      </c>
    </row>
    <row r="48" spans="1:8" ht="14.4" x14ac:dyDescent="0.25">
      <c r="B48" s="93" t="s">
        <v>62</v>
      </c>
      <c r="C48" s="93"/>
      <c r="D48" s="52">
        <v>115221.21</v>
      </c>
      <c r="E48" s="12" t="s">
        <v>63</v>
      </c>
    </row>
    <row r="49" spans="1:7" ht="14.4" x14ac:dyDescent="0.25">
      <c r="B49" s="93" t="s">
        <v>64</v>
      </c>
      <c r="C49" s="93"/>
      <c r="D49" s="52">
        <f>ROUND((D48*D47),2)</f>
        <v>115221.21</v>
      </c>
      <c r="E49" s="53" t="s">
        <v>65</v>
      </c>
    </row>
    <row r="51" spans="1:7" ht="13.2" x14ac:dyDescent="0.25">
      <c r="A51" s="54" t="s">
        <v>66</v>
      </c>
      <c r="B51" s="54"/>
      <c r="C51" s="54"/>
      <c r="D51" s="54"/>
      <c r="E51" s="54"/>
      <c r="F51" s="54"/>
      <c r="G51" s="54"/>
    </row>
    <row r="52" spans="1:7" ht="13.2" x14ac:dyDescent="0.25">
      <c r="A52" s="54" t="s">
        <v>67</v>
      </c>
      <c r="B52" s="54"/>
      <c r="C52" s="54"/>
      <c r="D52" s="54"/>
      <c r="E52" s="54"/>
      <c r="F52" s="54"/>
      <c r="G52" s="54"/>
    </row>
    <row r="53" spans="1:7" ht="13.2" x14ac:dyDescent="0.25">
      <c r="A53" s="54" t="s">
        <v>68</v>
      </c>
      <c r="B53" s="54"/>
      <c r="C53" s="54"/>
      <c r="D53" s="54"/>
      <c r="E53" s="54"/>
      <c r="F53" s="54"/>
      <c r="G53" s="54"/>
    </row>
    <row r="54" spans="1:7" ht="13.2" x14ac:dyDescent="0.25">
      <c r="A54" s="54" t="s">
        <v>69</v>
      </c>
      <c r="B54" s="54"/>
      <c r="C54" s="54"/>
      <c r="D54" s="54"/>
      <c r="E54" s="54"/>
      <c r="F54" s="54"/>
      <c r="G54" s="54"/>
    </row>
    <row r="55" spans="1:7" ht="13.2" x14ac:dyDescent="0.25">
      <c r="A55" s="54" t="s">
        <v>70</v>
      </c>
      <c r="B55" s="54"/>
      <c r="C55" s="54"/>
      <c r="D55" s="54"/>
      <c r="E55" s="54"/>
      <c r="F55" s="54"/>
      <c r="G55" s="54"/>
    </row>
  </sheetData>
  <sheetProtection password="C4BC" sheet="1" objects="1" scenarios="1"/>
  <mergeCells count="18">
    <mergeCell ref="A1:F1"/>
    <mergeCell ref="B5:B9"/>
    <mergeCell ref="B11:B17"/>
    <mergeCell ref="E11:F11"/>
    <mergeCell ref="E12:F12"/>
    <mergeCell ref="E13:F13"/>
    <mergeCell ref="E14:F14"/>
    <mergeCell ref="E15:F15"/>
    <mergeCell ref="E16:F16"/>
    <mergeCell ref="E17:F17"/>
    <mergeCell ref="B47:C47"/>
    <mergeCell ref="B48:C48"/>
    <mergeCell ref="B49:C49"/>
    <mergeCell ref="A22:B22"/>
    <mergeCell ref="A31:B31"/>
    <mergeCell ref="B44:D44"/>
    <mergeCell ref="B45:C45"/>
    <mergeCell ref="B46:C46"/>
  </mergeCells>
  <dataValidations count="1">
    <dataValidation type="list" allowBlank="1" showInputMessage="1" showErrorMessage="1" sqref="C23:C29 C32:C42" xr:uid="{00000000-0002-0000-0100-000000000000}">
      <formula1>$C$6:$C$9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scale="5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5"/>
  <sheetViews>
    <sheetView view="pageBreakPreview" zoomScale="60" zoomScaleNormal="130" workbookViewId="0">
      <selection activeCell="B25" sqref="B25"/>
    </sheetView>
  </sheetViews>
  <sheetFormatPr defaultColWidth="8.77734375" defaultRowHeight="12.75" customHeight="1" x14ac:dyDescent="0.25"/>
  <cols>
    <col min="1" max="1" width="32.109375" customWidth="1"/>
    <col min="2" max="2" width="68" customWidth="1"/>
    <col min="5" max="5" width="60.109375" customWidth="1"/>
  </cols>
  <sheetData>
    <row r="1" spans="1:2" ht="28.5" customHeight="1" x14ac:dyDescent="0.25">
      <c r="A1" s="103" t="s">
        <v>0</v>
      </c>
      <c r="B1" s="103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172</v>
      </c>
      <c r="B3" s="108"/>
    </row>
    <row r="4" spans="1:2" ht="15" customHeight="1" x14ac:dyDescent="0.25">
      <c r="A4" s="4" t="s">
        <v>3</v>
      </c>
      <c r="B4" s="57" t="s">
        <v>4</v>
      </c>
    </row>
    <row r="5" spans="1:2" ht="13.8" x14ac:dyDescent="0.25">
      <c r="A5" s="58" t="s">
        <v>5</v>
      </c>
      <c r="B5" s="80" t="s">
        <v>173</v>
      </c>
    </row>
    <row r="6" spans="1:2" ht="13.8" x14ac:dyDescent="0.25">
      <c r="A6" s="58" t="s">
        <v>6</v>
      </c>
      <c r="B6" s="80" t="s">
        <v>174</v>
      </c>
    </row>
    <row r="7" spans="1:2" ht="26.25" customHeight="1" x14ac:dyDescent="0.25">
      <c r="A7" s="58" t="s">
        <v>7</v>
      </c>
      <c r="B7" s="80" t="s">
        <v>175</v>
      </c>
    </row>
    <row r="8" spans="1:2" ht="26.4" x14ac:dyDescent="0.25">
      <c r="A8" s="58" t="s">
        <v>8</v>
      </c>
      <c r="B8" s="80" t="s">
        <v>170</v>
      </c>
    </row>
    <row r="9" spans="1:2" ht="15" customHeight="1" x14ac:dyDescent="0.25">
      <c r="A9" s="60" t="s">
        <v>9</v>
      </c>
      <c r="B9" s="80" t="s">
        <v>22</v>
      </c>
    </row>
    <row r="10" spans="1:2" ht="13.8" x14ac:dyDescent="0.25">
      <c r="A10" s="58" t="s">
        <v>10</v>
      </c>
      <c r="B10" s="80" t="s">
        <v>176</v>
      </c>
    </row>
    <row r="11" spans="1:2" ht="15" customHeight="1" x14ac:dyDescent="0.25">
      <c r="A11" s="58" t="s">
        <v>11</v>
      </c>
      <c r="B11" s="80" t="s">
        <v>125</v>
      </c>
    </row>
    <row r="12" spans="1:2" ht="13.8" x14ac:dyDescent="0.25">
      <c r="A12" s="58" t="s">
        <v>12</v>
      </c>
      <c r="B12" s="80" t="s">
        <v>79</v>
      </c>
    </row>
    <row r="13" spans="1:2" ht="15" customHeight="1" x14ac:dyDescent="0.25">
      <c r="A13" s="60" t="s">
        <v>13</v>
      </c>
      <c r="B13" s="80" t="str">
        <f>'Resumo IMR'!C42</f>
        <v>Média</v>
      </c>
    </row>
    <row r="14" spans="1:2" ht="13.8" x14ac:dyDescent="0.25">
      <c r="A14" s="66" t="s">
        <v>15</v>
      </c>
      <c r="B14" s="84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view="pageBreakPreview" zoomScale="60" zoomScaleNormal="130" workbookViewId="0">
      <selection activeCell="B10" sqref="B10"/>
    </sheetView>
  </sheetViews>
  <sheetFormatPr defaultColWidth="9.33203125" defaultRowHeight="12.75" customHeight="1" x14ac:dyDescent="0.25"/>
  <cols>
    <col min="1" max="1" width="39.6640625" style="55" customWidth="1"/>
    <col min="2" max="2" width="63.109375" style="55" customWidth="1"/>
    <col min="3" max="16384" width="9.33203125" style="55"/>
  </cols>
  <sheetData>
    <row r="1" spans="1:2" ht="28.5" customHeight="1" x14ac:dyDescent="0.25">
      <c r="A1" s="103" t="s">
        <v>0</v>
      </c>
      <c r="B1" s="103"/>
    </row>
    <row r="2" spans="1:2" ht="19.5" customHeight="1" x14ac:dyDescent="0.25">
      <c r="A2" s="104" t="s">
        <v>1</v>
      </c>
      <c r="B2" s="104"/>
    </row>
    <row r="3" spans="1:2" ht="21" customHeight="1" x14ac:dyDescent="0.25">
      <c r="A3" s="105" t="s">
        <v>71</v>
      </c>
      <c r="B3" s="105"/>
    </row>
    <row r="4" spans="1:2" ht="13.8" x14ac:dyDescent="0.25">
      <c r="A4" s="56" t="s">
        <v>3</v>
      </c>
      <c r="B4" s="57" t="s">
        <v>4</v>
      </c>
    </row>
    <row r="5" spans="1:2" ht="26.4" x14ac:dyDescent="0.25">
      <c r="A5" s="58" t="s">
        <v>5</v>
      </c>
      <c r="B5" s="59" t="s">
        <v>72</v>
      </c>
    </row>
    <row r="6" spans="1:2" ht="26.4" x14ac:dyDescent="0.25">
      <c r="A6" s="58" t="s">
        <v>6</v>
      </c>
      <c r="B6" s="59" t="s">
        <v>73</v>
      </c>
    </row>
    <row r="7" spans="1:2" ht="26.4" x14ac:dyDescent="0.25">
      <c r="A7" s="58" t="s">
        <v>7</v>
      </c>
      <c r="B7" s="59" t="s">
        <v>74</v>
      </c>
    </row>
    <row r="8" spans="1:2" ht="13.8" x14ac:dyDescent="0.25">
      <c r="A8" s="58" t="s">
        <v>8</v>
      </c>
      <c r="B8" s="59" t="s">
        <v>75</v>
      </c>
    </row>
    <row r="9" spans="1:2" ht="13.8" x14ac:dyDescent="0.25">
      <c r="A9" s="60" t="s">
        <v>9</v>
      </c>
      <c r="B9" s="59" t="s">
        <v>76</v>
      </c>
    </row>
    <row r="10" spans="1:2" ht="26.4" x14ac:dyDescent="0.25">
      <c r="A10" s="61" t="s">
        <v>10</v>
      </c>
      <c r="B10" s="59" t="s">
        <v>77</v>
      </c>
    </row>
    <row r="11" spans="1:2" ht="13.8" x14ac:dyDescent="0.25">
      <c r="A11" s="58" t="s">
        <v>11</v>
      </c>
      <c r="B11" s="59" t="s">
        <v>78</v>
      </c>
    </row>
    <row r="12" spans="1:2" ht="13.8" x14ac:dyDescent="0.25">
      <c r="A12" s="58" t="s">
        <v>12</v>
      </c>
      <c r="B12" s="59" t="s">
        <v>79</v>
      </c>
    </row>
    <row r="13" spans="1:2" ht="13.8" x14ac:dyDescent="0.25">
      <c r="A13" s="60" t="s">
        <v>13</v>
      </c>
      <c r="B13" s="59" t="s">
        <v>35</v>
      </c>
    </row>
    <row r="14" spans="1:2" ht="13.8" x14ac:dyDescent="0.25">
      <c r="A14" s="62" t="s">
        <v>15</v>
      </c>
      <c r="B14" s="63"/>
    </row>
    <row r="15" spans="1:2" ht="12.75" customHeight="1" x14ac:dyDescent="0.25">
      <c r="A15" s="106" t="s">
        <v>27</v>
      </c>
      <c r="B15" s="10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view="pageBreakPreview" topLeftCell="A2" zoomScale="60" zoomScaleNormal="130" workbookViewId="0">
      <selection activeCell="B14" sqref="B14"/>
    </sheetView>
  </sheetViews>
  <sheetFormatPr defaultColWidth="8.77734375" defaultRowHeight="12.75" customHeight="1" x14ac:dyDescent="0.25"/>
  <cols>
    <col min="1" max="1" width="32.109375" customWidth="1"/>
    <col min="2" max="2" width="71.77734375" customWidth="1"/>
    <col min="3" max="3" width="46.77734375" customWidth="1"/>
  </cols>
  <sheetData>
    <row r="1" spans="1:3" ht="24" customHeight="1" x14ac:dyDescent="0.25">
      <c r="A1" s="107" t="s">
        <v>0</v>
      </c>
      <c r="B1" s="107"/>
    </row>
    <row r="2" spans="1:3" ht="15" customHeight="1" x14ac:dyDescent="0.25">
      <c r="A2" s="90" t="s">
        <v>1</v>
      </c>
      <c r="B2" s="90"/>
    </row>
    <row r="3" spans="1:3" ht="15" customHeight="1" x14ac:dyDescent="0.25">
      <c r="A3" s="108" t="s">
        <v>80</v>
      </c>
      <c r="B3" s="108"/>
    </row>
    <row r="4" spans="1:3" ht="15" customHeight="1" x14ac:dyDescent="0.25">
      <c r="A4" s="56" t="s">
        <v>3</v>
      </c>
      <c r="B4" s="57" t="s">
        <v>4</v>
      </c>
    </row>
    <row r="5" spans="1:3" ht="39.6" x14ac:dyDescent="0.25">
      <c r="A5" s="58" t="s">
        <v>5</v>
      </c>
      <c r="B5" s="64" t="s">
        <v>81</v>
      </c>
      <c r="C5" s="65"/>
    </row>
    <row r="6" spans="1:3" ht="13.8" x14ac:dyDescent="0.25">
      <c r="A6" s="58" t="s">
        <v>6</v>
      </c>
      <c r="B6" s="64" t="s">
        <v>82</v>
      </c>
    </row>
    <row r="7" spans="1:3" ht="15" customHeight="1" x14ac:dyDescent="0.25">
      <c r="A7" s="58" t="s">
        <v>7</v>
      </c>
      <c r="B7" s="64" t="s">
        <v>83</v>
      </c>
    </row>
    <row r="8" spans="1:3" ht="27.75" customHeight="1" x14ac:dyDescent="0.25">
      <c r="A8" s="58" t="s">
        <v>8</v>
      </c>
      <c r="B8" s="64" t="s">
        <v>84</v>
      </c>
    </row>
    <row r="9" spans="1:3" ht="15" customHeight="1" x14ac:dyDescent="0.25">
      <c r="A9" s="60" t="s">
        <v>9</v>
      </c>
      <c r="B9" s="64" t="s">
        <v>85</v>
      </c>
    </row>
    <row r="10" spans="1:3" ht="43.5" customHeight="1" x14ac:dyDescent="0.25">
      <c r="A10" s="58" t="s">
        <v>10</v>
      </c>
      <c r="B10" s="64" t="s">
        <v>86</v>
      </c>
    </row>
    <row r="11" spans="1:3" ht="15" customHeight="1" x14ac:dyDescent="0.25">
      <c r="A11" s="58" t="s">
        <v>11</v>
      </c>
      <c r="B11" s="64" t="s">
        <v>78</v>
      </c>
    </row>
    <row r="12" spans="1:3" ht="13.8" x14ac:dyDescent="0.25">
      <c r="A12" s="58" t="s">
        <v>12</v>
      </c>
      <c r="B12" s="64" t="s">
        <v>79</v>
      </c>
    </row>
    <row r="13" spans="1:3" ht="15" customHeight="1" x14ac:dyDescent="0.25">
      <c r="A13" s="60" t="s">
        <v>13</v>
      </c>
      <c r="B13" s="64" t="str">
        <f>'Resumo IMR'!C24</f>
        <v>Média</v>
      </c>
    </row>
    <row r="14" spans="1:3" ht="41.25" customHeight="1" x14ac:dyDescent="0.25">
      <c r="A14" s="66" t="s">
        <v>15</v>
      </c>
      <c r="B14" s="67" t="s">
        <v>87</v>
      </c>
    </row>
    <row r="15" spans="1:3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view="pageBreakPreview" zoomScale="60" zoomScaleNormal="130" workbookViewId="0">
      <selection activeCell="A15" sqref="A15:B15"/>
    </sheetView>
  </sheetViews>
  <sheetFormatPr defaultColWidth="9.33203125" defaultRowHeight="12.75" customHeight="1" x14ac:dyDescent="0.25"/>
  <cols>
    <col min="1" max="1" width="37" style="68" customWidth="1"/>
    <col min="2" max="2" width="63.109375" style="68" customWidth="1"/>
    <col min="3" max="3" width="46.77734375" style="68" customWidth="1"/>
    <col min="4" max="16384" width="9.33203125" style="68"/>
  </cols>
  <sheetData>
    <row r="1" spans="1:2" ht="12.75" customHeight="1" x14ac:dyDescent="0.25">
      <c r="A1" s="110" t="s">
        <v>0</v>
      </c>
      <c r="B1" s="110"/>
    </row>
    <row r="2" spans="1:2" ht="12.75" customHeight="1" x14ac:dyDescent="0.25">
      <c r="A2" s="111" t="s">
        <v>1</v>
      </c>
      <c r="B2" s="111"/>
    </row>
    <row r="3" spans="1:2" ht="13.8" x14ac:dyDescent="0.25">
      <c r="A3" s="112" t="s">
        <v>88</v>
      </c>
      <c r="B3" s="112"/>
    </row>
    <row r="4" spans="1:2" ht="13.8" x14ac:dyDescent="0.25">
      <c r="A4" s="56" t="s">
        <v>3</v>
      </c>
      <c r="B4" s="69" t="s">
        <v>4</v>
      </c>
    </row>
    <row r="5" spans="1:2" ht="39.6" x14ac:dyDescent="0.25">
      <c r="A5" s="58" t="s">
        <v>5</v>
      </c>
      <c r="B5" s="70" t="s">
        <v>89</v>
      </c>
    </row>
    <row r="6" spans="1:2" ht="39.6" x14ac:dyDescent="0.25">
      <c r="A6" s="58" t="s">
        <v>6</v>
      </c>
      <c r="B6" s="70" t="s">
        <v>90</v>
      </c>
    </row>
    <row r="7" spans="1:2" ht="13.8" x14ac:dyDescent="0.25">
      <c r="A7" s="58" t="s">
        <v>7</v>
      </c>
      <c r="B7" s="70" t="s">
        <v>83</v>
      </c>
    </row>
    <row r="8" spans="1:2" ht="26.4" x14ac:dyDescent="0.25">
      <c r="A8" s="58" t="s">
        <v>8</v>
      </c>
      <c r="B8" s="70" t="s">
        <v>91</v>
      </c>
    </row>
    <row r="9" spans="1:2" ht="13.8" x14ac:dyDescent="0.25">
      <c r="A9" s="60" t="s">
        <v>9</v>
      </c>
      <c r="B9" s="70" t="s">
        <v>22</v>
      </c>
    </row>
    <row r="10" spans="1:2" ht="39.6" x14ac:dyDescent="0.25">
      <c r="A10" s="58" t="s">
        <v>10</v>
      </c>
      <c r="B10" s="70" t="s">
        <v>92</v>
      </c>
    </row>
    <row r="11" spans="1:2" ht="13.8" x14ac:dyDescent="0.25">
      <c r="A11" s="58" t="s">
        <v>11</v>
      </c>
      <c r="B11" s="70" t="s">
        <v>78</v>
      </c>
    </row>
    <row r="12" spans="1:2" ht="13.8" x14ac:dyDescent="0.25">
      <c r="A12" s="58" t="s">
        <v>12</v>
      </c>
      <c r="B12" s="70" t="s">
        <v>79</v>
      </c>
    </row>
    <row r="13" spans="1:2" ht="13.8" x14ac:dyDescent="0.25">
      <c r="A13" s="60" t="s">
        <v>13</v>
      </c>
      <c r="B13" s="70" t="s">
        <v>35</v>
      </c>
    </row>
    <row r="14" spans="1:2" ht="42" customHeight="1" x14ac:dyDescent="0.25">
      <c r="A14" s="66" t="s">
        <v>15</v>
      </c>
      <c r="B14" s="71" t="s">
        <v>93</v>
      </c>
    </row>
    <row r="15" spans="1:2" ht="24.75" customHeight="1" x14ac:dyDescent="0.25">
      <c r="A15" s="113" t="s">
        <v>27</v>
      </c>
      <c r="B15" s="113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view="pageBreakPreview" zoomScale="60" zoomScaleNormal="13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8.33203125" customWidth="1"/>
    <col min="3" max="3" width="46.77734375" customWidth="1"/>
  </cols>
  <sheetData>
    <row r="1" spans="1:4" ht="35.25" customHeight="1" x14ac:dyDescent="0.25">
      <c r="A1" s="114" t="s">
        <v>0</v>
      </c>
      <c r="B1" s="114"/>
    </row>
    <row r="2" spans="1:4" ht="15" customHeight="1" x14ac:dyDescent="0.25">
      <c r="A2" s="90" t="s">
        <v>1</v>
      </c>
      <c r="B2" s="90"/>
    </row>
    <row r="3" spans="1:4" ht="15" customHeight="1" x14ac:dyDescent="0.25">
      <c r="A3" s="108" t="s">
        <v>94</v>
      </c>
      <c r="B3" s="108"/>
    </row>
    <row r="4" spans="1:4" ht="15" customHeight="1" x14ac:dyDescent="0.25">
      <c r="A4" s="4" t="s">
        <v>3</v>
      </c>
      <c r="B4" s="57" t="s">
        <v>4</v>
      </c>
    </row>
    <row r="5" spans="1:4" ht="52.8" x14ac:dyDescent="0.25">
      <c r="A5" s="58" t="s">
        <v>5</v>
      </c>
      <c r="B5" s="72" t="s">
        <v>95</v>
      </c>
      <c r="C5" s="65"/>
    </row>
    <row r="6" spans="1:4" ht="39.6" x14ac:dyDescent="0.25">
      <c r="A6" s="58" t="s">
        <v>6</v>
      </c>
      <c r="B6" s="72" t="s">
        <v>96</v>
      </c>
    </row>
    <row r="7" spans="1:4" ht="13.8" x14ac:dyDescent="0.25">
      <c r="A7" s="58" t="s">
        <v>7</v>
      </c>
      <c r="B7" s="64" t="s">
        <v>97</v>
      </c>
      <c r="C7" s="65"/>
    </row>
    <row r="8" spans="1:4" ht="13.8" x14ac:dyDescent="0.25">
      <c r="A8" s="58" t="s">
        <v>8</v>
      </c>
      <c r="B8" s="73" t="s">
        <v>98</v>
      </c>
      <c r="C8" s="65"/>
      <c r="D8" s="41"/>
    </row>
    <row r="9" spans="1:4" ht="15" customHeight="1" x14ac:dyDescent="0.25">
      <c r="A9" s="60" t="s">
        <v>9</v>
      </c>
      <c r="B9" s="74" t="s">
        <v>22</v>
      </c>
      <c r="C9" s="65"/>
    </row>
    <row r="10" spans="1:4" ht="26.4" x14ac:dyDescent="0.25">
      <c r="A10" s="58" t="s">
        <v>10</v>
      </c>
      <c r="B10" s="64" t="s">
        <v>99</v>
      </c>
      <c r="C10" s="65"/>
    </row>
    <row r="11" spans="1:4" ht="15" customHeight="1" x14ac:dyDescent="0.25">
      <c r="A11" s="58" t="s">
        <v>11</v>
      </c>
      <c r="B11" s="64" t="s">
        <v>78</v>
      </c>
      <c r="C11" s="65"/>
    </row>
    <row r="12" spans="1:4" ht="13.8" x14ac:dyDescent="0.25">
      <c r="A12" s="58" t="s">
        <v>12</v>
      </c>
      <c r="B12" s="64" t="s">
        <v>79</v>
      </c>
      <c r="C12" s="65"/>
    </row>
    <row r="13" spans="1:4" ht="15" customHeight="1" x14ac:dyDescent="0.25">
      <c r="A13" s="60" t="s">
        <v>13</v>
      </c>
      <c r="B13" s="64" t="str">
        <f>'Resumo IMR'!C26</f>
        <v>Média</v>
      </c>
      <c r="C13" s="65"/>
    </row>
    <row r="14" spans="1:4" ht="13.8" x14ac:dyDescent="0.25">
      <c r="A14" s="66" t="s">
        <v>15</v>
      </c>
      <c r="B14" s="67"/>
      <c r="C14" s="65"/>
    </row>
    <row r="15" spans="1:4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view="pageBreakPreview" zoomScale="60" zoomScaleNormal="130" workbookViewId="0">
      <selection activeCell="B7" sqref="B7"/>
    </sheetView>
  </sheetViews>
  <sheetFormatPr defaultColWidth="8.77734375" defaultRowHeight="12.75" customHeight="1" x14ac:dyDescent="0.25"/>
  <cols>
    <col min="1" max="1" width="32.109375" customWidth="1"/>
    <col min="2" max="2" width="69.6640625" customWidth="1"/>
    <col min="3" max="3" width="46.77734375" customWidth="1"/>
  </cols>
  <sheetData>
    <row r="1" spans="1:3" ht="26.25" customHeight="1" x14ac:dyDescent="0.25">
      <c r="A1" s="103" t="s">
        <v>0</v>
      </c>
      <c r="B1" s="103"/>
    </row>
    <row r="2" spans="1:3" ht="15" customHeight="1" x14ac:dyDescent="0.25">
      <c r="A2" s="90" t="s">
        <v>1</v>
      </c>
      <c r="B2" s="90"/>
    </row>
    <row r="3" spans="1:3" ht="15" customHeight="1" x14ac:dyDescent="0.25">
      <c r="A3" s="108" t="s">
        <v>100</v>
      </c>
      <c r="B3" s="108"/>
    </row>
    <row r="4" spans="1:3" ht="15" customHeight="1" x14ac:dyDescent="0.25">
      <c r="A4" s="56" t="s">
        <v>3</v>
      </c>
      <c r="B4" s="57" t="s">
        <v>4</v>
      </c>
    </row>
    <row r="5" spans="1:3" ht="26.4" x14ac:dyDescent="0.25">
      <c r="A5" s="58" t="s">
        <v>5</v>
      </c>
      <c r="B5" s="64" t="s">
        <v>101</v>
      </c>
      <c r="C5" s="65"/>
    </row>
    <row r="6" spans="1:3" ht="26.4" x14ac:dyDescent="0.25">
      <c r="A6" s="58" t="s">
        <v>6</v>
      </c>
      <c r="B6" s="59" t="s">
        <v>102</v>
      </c>
    </row>
    <row r="7" spans="1:3" ht="13.8" x14ac:dyDescent="0.25">
      <c r="A7" s="58" t="s">
        <v>7</v>
      </c>
      <c r="B7" s="64" t="s">
        <v>103</v>
      </c>
      <c r="C7" s="65"/>
    </row>
    <row r="8" spans="1:3" ht="27.75" customHeight="1" x14ac:dyDescent="0.25">
      <c r="A8" s="58" t="s">
        <v>8</v>
      </c>
      <c r="B8" s="64" t="s">
        <v>104</v>
      </c>
    </row>
    <row r="9" spans="1:3" ht="15" customHeight="1" x14ac:dyDescent="0.25">
      <c r="A9" s="60" t="s">
        <v>9</v>
      </c>
      <c r="B9" s="64" t="s">
        <v>105</v>
      </c>
    </row>
    <row r="10" spans="1:3" ht="26.4" x14ac:dyDescent="0.25">
      <c r="A10" s="58" t="s">
        <v>10</v>
      </c>
      <c r="B10" s="64" t="s">
        <v>106</v>
      </c>
    </row>
    <row r="11" spans="1:3" ht="15" customHeight="1" x14ac:dyDescent="0.25">
      <c r="A11" s="58" t="s">
        <v>11</v>
      </c>
      <c r="B11" s="64" t="s">
        <v>78</v>
      </c>
    </row>
    <row r="12" spans="1:3" ht="13.8" x14ac:dyDescent="0.25">
      <c r="A12" s="58" t="s">
        <v>12</v>
      </c>
      <c r="B12" s="64" t="s">
        <v>79</v>
      </c>
    </row>
    <row r="13" spans="1:3" ht="15" customHeight="1" x14ac:dyDescent="0.25">
      <c r="A13" s="60" t="s">
        <v>13</v>
      </c>
      <c r="B13" s="64" t="s">
        <v>35</v>
      </c>
    </row>
    <row r="14" spans="1:3" ht="13.8" x14ac:dyDescent="0.25">
      <c r="A14" s="66" t="s">
        <v>15</v>
      </c>
      <c r="B14" s="75"/>
    </row>
    <row r="15" spans="1:3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view="pageBreakPreview" zoomScale="60" zoomScaleNormal="13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8.44140625" customWidth="1"/>
    <col min="5" max="5" width="60.109375" customWidth="1"/>
  </cols>
  <sheetData>
    <row r="1" spans="1:5" ht="28.5" customHeight="1" x14ac:dyDescent="0.25">
      <c r="A1" s="110" t="s">
        <v>0</v>
      </c>
      <c r="B1" s="110"/>
    </row>
    <row r="2" spans="1:5" ht="15" customHeight="1" x14ac:dyDescent="0.25">
      <c r="A2" s="115" t="s">
        <v>1</v>
      </c>
      <c r="B2" s="115"/>
    </row>
    <row r="3" spans="1:5" ht="15" customHeight="1" x14ac:dyDescent="0.25">
      <c r="A3" s="108" t="s">
        <v>107</v>
      </c>
      <c r="B3" s="108"/>
    </row>
    <row r="4" spans="1:5" ht="15" customHeight="1" x14ac:dyDescent="0.25">
      <c r="A4" s="4" t="s">
        <v>3</v>
      </c>
      <c r="B4" s="57" t="s">
        <v>4</v>
      </c>
    </row>
    <row r="5" spans="1:5" ht="26.4" x14ac:dyDescent="0.25">
      <c r="A5" s="58" t="s">
        <v>5</v>
      </c>
      <c r="B5" s="64" t="s">
        <v>108</v>
      </c>
    </row>
    <row r="6" spans="1:5" ht="26.4" x14ac:dyDescent="0.25">
      <c r="A6" s="58" t="s">
        <v>6</v>
      </c>
      <c r="B6" s="64" t="s">
        <v>109</v>
      </c>
    </row>
    <row r="7" spans="1:5" ht="13.8" x14ac:dyDescent="0.25">
      <c r="A7" s="58" t="s">
        <v>7</v>
      </c>
      <c r="B7" s="64" t="s">
        <v>110</v>
      </c>
    </row>
    <row r="8" spans="1:5" ht="13.8" x14ac:dyDescent="0.25">
      <c r="A8" s="58" t="s">
        <v>8</v>
      </c>
      <c r="B8" s="76" t="s">
        <v>111</v>
      </c>
      <c r="C8" s="77"/>
      <c r="D8" s="77"/>
      <c r="E8" s="77"/>
    </row>
    <row r="9" spans="1:5" ht="15" customHeight="1" x14ac:dyDescent="0.25">
      <c r="A9" s="60" t="s">
        <v>9</v>
      </c>
      <c r="B9" s="76" t="s">
        <v>22</v>
      </c>
      <c r="C9" s="77"/>
      <c r="D9" s="77"/>
      <c r="E9" s="77"/>
    </row>
    <row r="10" spans="1:5" ht="13.8" x14ac:dyDescent="0.25">
      <c r="A10" s="58" t="s">
        <v>10</v>
      </c>
      <c r="B10" s="64" t="s">
        <v>112</v>
      </c>
    </row>
    <row r="11" spans="1:5" ht="15" customHeight="1" x14ac:dyDescent="0.25">
      <c r="A11" s="58" t="s">
        <v>11</v>
      </c>
      <c r="B11" s="74" t="s">
        <v>78</v>
      </c>
    </row>
    <row r="12" spans="1:5" ht="13.8" x14ac:dyDescent="0.25">
      <c r="A12" s="58" t="s">
        <v>12</v>
      </c>
      <c r="B12" s="74" t="s">
        <v>79</v>
      </c>
    </row>
    <row r="13" spans="1:5" ht="15" customHeight="1" x14ac:dyDescent="0.25">
      <c r="A13" s="60" t="s">
        <v>13</v>
      </c>
      <c r="B13" s="64" t="s">
        <v>36</v>
      </c>
    </row>
    <row r="14" spans="1:5" ht="13.8" x14ac:dyDescent="0.25">
      <c r="A14" s="66" t="s">
        <v>15</v>
      </c>
      <c r="B14" s="67"/>
    </row>
    <row r="15" spans="1:5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5"/>
  <sheetViews>
    <sheetView view="pageBreakPreview" topLeftCell="A2" zoomScale="60" zoomScaleNormal="130" workbookViewId="0">
      <selection activeCell="A15" sqref="A15:B15"/>
    </sheetView>
  </sheetViews>
  <sheetFormatPr defaultColWidth="8.77734375" defaultRowHeight="12.75" customHeight="1" x14ac:dyDescent="0.25"/>
  <cols>
    <col min="1" max="1" width="32.109375" customWidth="1"/>
    <col min="2" max="2" width="68.6640625" customWidth="1"/>
    <col min="5" max="5" width="60.109375" customWidth="1"/>
  </cols>
  <sheetData>
    <row r="1" spans="1:2" ht="28.5" customHeight="1" x14ac:dyDescent="0.25">
      <c r="A1" s="114" t="s">
        <v>0</v>
      </c>
      <c r="B1" s="114"/>
    </row>
    <row r="2" spans="1:2" ht="15" customHeight="1" x14ac:dyDescent="0.25">
      <c r="A2" s="90" t="s">
        <v>1</v>
      </c>
      <c r="B2" s="90"/>
    </row>
    <row r="3" spans="1:2" ht="15" customHeight="1" x14ac:dyDescent="0.25">
      <c r="A3" s="108" t="s">
        <v>113</v>
      </c>
      <c r="B3" s="108"/>
    </row>
    <row r="4" spans="1:2" ht="15" customHeight="1" x14ac:dyDescent="0.25">
      <c r="A4" s="56" t="s">
        <v>3</v>
      </c>
      <c r="B4" s="69" t="s">
        <v>4</v>
      </c>
    </row>
    <row r="5" spans="1:2" ht="13.8" x14ac:dyDescent="0.25">
      <c r="A5" s="58" t="s">
        <v>5</v>
      </c>
      <c r="B5" s="74" t="s">
        <v>114</v>
      </c>
    </row>
    <row r="6" spans="1:2" ht="26.4" x14ac:dyDescent="0.25">
      <c r="A6" s="58" t="s">
        <v>6</v>
      </c>
      <c r="B6" s="74" t="s">
        <v>115</v>
      </c>
    </row>
    <row r="7" spans="1:2" ht="39.6" x14ac:dyDescent="0.25">
      <c r="A7" s="58" t="s">
        <v>7</v>
      </c>
      <c r="B7" s="74" t="s">
        <v>116</v>
      </c>
    </row>
    <row r="8" spans="1:2" ht="26.4" x14ac:dyDescent="0.25">
      <c r="A8" s="58" t="s">
        <v>8</v>
      </c>
      <c r="B8" s="74" t="s">
        <v>117</v>
      </c>
    </row>
    <row r="9" spans="1:2" ht="15" customHeight="1" x14ac:dyDescent="0.25">
      <c r="A9" s="60" t="s">
        <v>9</v>
      </c>
      <c r="B9" s="74" t="s">
        <v>85</v>
      </c>
    </row>
    <row r="10" spans="1:2" ht="26.4" x14ac:dyDescent="0.25">
      <c r="A10" s="58" t="s">
        <v>10</v>
      </c>
      <c r="B10" s="74" t="s">
        <v>118</v>
      </c>
    </row>
    <row r="11" spans="1:2" ht="15" customHeight="1" x14ac:dyDescent="0.25">
      <c r="A11" s="58" t="s">
        <v>11</v>
      </c>
      <c r="B11" s="74" t="s">
        <v>78</v>
      </c>
    </row>
    <row r="12" spans="1:2" ht="13.8" x14ac:dyDescent="0.25">
      <c r="A12" s="58" t="s">
        <v>12</v>
      </c>
      <c r="B12" s="74" t="s">
        <v>79</v>
      </c>
    </row>
    <row r="13" spans="1:2" ht="15" customHeight="1" x14ac:dyDescent="0.25">
      <c r="A13" s="60" t="s">
        <v>13</v>
      </c>
      <c r="B13" s="74" t="str">
        <f>'Resumo IMR'!C29</f>
        <v>Média</v>
      </c>
    </row>
    <row r="14" spans="1:2" ht="13.8" x14ac:dyDescent="0.25">
      <c r="A14" s="66" t="s">
        <v>15</v>
      </c>
      <c r="B14" s="78"/>
    </row>
    <row r="15" spans="1:2" ht="13.2" x14ac:dyDescent="0.25">
      <c r="A15" s="109" t="s">
        <v>27</v>
      </c>
      <c r="B15" s="10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3</vt:i4>
      </vt:variant>
    </vt:vector>
  </HeadingPairs>
  <TitlesOfParts>
    <vt:vector size="23" baseType="lpstr">
      <vt:lpstr>Modelo IMR</vt:lpstr>
      <vt:lpstr>Resumo IMR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'12'!Area_de_impressao</vt:lpstr>
      <vt:lpstr>'6'!Area_de_impressao</vt:lpstr>
      <vt:lpstr>'Resumo IMR'!Area_de_impressao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dc:description/>
  <cp:lastModifiedBy>Rita Marcia Bruno</cp:lastModifiedBy>
  <cp:revision>15</cp:revision>
  <cp:lastPrinted>2026-01-28T15:54:16Z</cp:lastPrinted>
  <dcterms:created xsi:type="dcterms:W3CDTF">2025-03-21T19:12:40Z</dcterms:created>
  <dcterms:modified xsi:type="dcterms:W3CDTF">2026-01-28T15:56:38Z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2025-03-21T00:00:00Z</vt:filetime>
  </property>
  <property fmtid="{D5CDD505-2E9C-101B-9397-08002B2CF9AE}" pid="3" name="Creator">
    <vt:lpwstr>PDFium</vt:lpwstr>
  </property>
  <property fmtid="{D5CDD505-2E9C-101B-9397-08002B2CF9AE}" pid="4" name="LastSaved">
    <vt:filetime>2025-03-21T00:00:00Z</vt:filetime>
  </property>
  <property fmtid="{D5CDD505-2E9C-101B-9397-08002B2CF9AE}" pid="5" name="Producer">
    <vt:lpwstr>PDFium</vt:lpwstr>
  </property>
</Properties>
</file>