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hidePivotFieldList="1"/>
  <mc:AlternateContent xmlns:mc="http://schemas.openxmlformats.org/markup-compatibility/2006">
    <mc:Choice Requires="x15">
      <x15ac:absPath xmlns:x15ac="http://schemas.microsoft.com/office/spreadsheetml/2010/11/ac" url="https://trf6jusbr.sharepoint.com/sites/BasedeDadosSULIC/Documentos Compartilhados/PCA 2026/"/>
    </mc:Choice>
  </mc:AlternateContent>
  <xr:revisionPtr revIDLastSave="0" documentId="8_{9266DAB5-02AD-4FE5-B30B-D803DCFA311A}" xr6:coauthVersionLast="47" xr6:coauthVersionMax="47" xr10:uidLastSave="{00000000-0000-0000-0000-000000000000}"/>
  <bookViews>
    <workbookView xWindow="-120" yWindow="-120" windowWidth="29040" windowHeight="15840" tabRatio="750" xr2:uid="{06563890-559E-497C-A698-C659F5AB49B3}"/>
  </bookViews>
  <sheets>
    <sheet name="PCA TRF 2026" sheetId="9" r:id="rId1"/>
  </sheets>
  <externalReferences>
    <externalReference r:id="rId2"/>
  </externalReferenc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6" i="9" l="1"/>
  <c r="Z61" i="9"/>
  <c r="AA60" i="9"/>
  <c r="Z60" i="9"/>
  <c r="AA59" i="9"/>
  <c r="Z59" i="9"/>
  <c r="AA58" i="9"/>
  <c r="Z58" i="9"/>
  <c r="AA57" i="9"/>
  <c r="Z57" i="9"/>
  <c r="AA56" i="9"/>
  <c r="Z56" i="9"/>
  <c r="H56" i="9"/>
  <c r="H146" i="9" s="1"/>
  <c r="AA55" i="9"/>
  <c r="Z55" i="9"/>
  <c r="AA54" i="9"/>
  <c r="Z54" i="9"/>
  <c r="AA52" i="9"/>
  <c r="Z52" i="9"/>
  <c r="AA51" i="9"/>
  <c r="Z51" i="9"/>
  <c r="AA50" i="9"/>
  <c r="Z50" i="9"/>
  <c r="AA49" i="9"/>
  <c r="Z49" i="9"/>
  <c r="AA48" i="9"/>
  <c r="Z48" i="9"/>
  <c r="AA47" i="9"/>
  <c r="Z47" i="9"/>
  <c r="AA46" i="9"/>
  <c r="Z46" i="9"/>
  <c r="AA45" i="9"/>
  <c r="Z45" i="9"/>
  <c r="AA44" i="9"/>
  <c r="Z44" i="9"/>
  <c r="AA42" i="9"/>
  <c r="Z42" i="9"/>
  <c r="AA41" i="9"/>
  <c r="Z41" i="9"/>
  <c r="AA40" i="9"/>
  <c r="Z40" i="9"/>
  <c r="AA39" i="9"/>
  <c r="Z39" i="9"/>
  <c r="AA38" i="9"/>
  <c r="Z38" i="9"/>
  <c r="AA37" i="9"/>
  <c r="Z37" i="9"/>
  <c r="AA36" i="9"/>
  <c r="Z36" i="9"/>
  <c r="AA35" i="9"/>
  <c r="Z35" i="9"/>
  <c r="AA34" i="9"/>
  <c r="Z34" i="9"/>
  <c r="AA33" i="9"/>
  <c r="Z33" i="9"/>
  <c r="AA31" i="9"/>
  <c r="Z31" i="9"/>
  <c r="AA30" i="9"/>
  <c r="Z30" i="9"/>
  <c r="AA29" i="9"/>
  <c r="Z29" i="9"/>
  <c r="AA28" i="9"/>
  <c r="Z28" i="9"/>
  <c r="AA27" i="9"/>
  <c r="Z27" i="9"/>
  <c r="AA26" i="9"/>
  <c r="Z26" i="9"/>
  <c r="AA25" i="9"/>
  <c r="Z25" i="9"/>
  <c r="AA24" i="9"/>
  <c r="Z24" i="9"/>
  <c r="AA23" i="9"/>
  <c r="Z23" i="9"/>
  <c r="AA22" i="9"/>
  <c r="Z22" i="9"/>
  <c r="AA20" i="9"/>
  <c r="Z20" i="9"/>
  <c r="AA19" i="9"/>
  <c r="Z19" i="9"/>
  <c r="AA18" i="9"/>
  <c r="Z18" i="9"/>
  <c r="AA17" i="9"/>
  <c r="Z17" i="9"/>
  <c r="AA16" i="9"/>
  <c r="Z16" i="9"/>
  <c r="AA15" i="9"/>
  <c r="Z15" i="9"/>
  <c r="AA14" i="9"/>
  <c r="Z14" i="9"/>
  <c r="AA12" i="9"/>
  <c r="Z12" i="9"/>
  <c r="AA11" i="9"/>
  <c r="Z11" i="9"/>
  <c r="AA10" i="9"/>
  <c r="Z10" i="9"/>
  <c r="AA9" i="9"/>
  <c r="Z9" i="9"/>
  <c r="AA8" i="9"/>
  <c r="Z8" i="9"/>
  <c r="AA7" i="9"/>
  <c r="Z7" i="9"/>
  <c r="AA6" i="9"/>
  <c r="Z6" i="9"/>
  <c r="AA5" i="9"/>
  <c r="Z5" i="9"/>
  <c r="AA4" i="9"/>
  <c r="Z4" i="9"/>
  <c r="AA3" i="9"/>
  <c r="Z3" i="9"/>
  <c r="AA142" i="9"/>
  <c r="Z142" i="9"/>
  <c r="AA141" i="9"/>
  <c r="Z141" i="9"/>
  <c r="AA140" i="9"/>
  <c r="Z140" i="9"/>
  <c r="AA139" i="9"/>
  <c r="Z139" i="9"/>
  <c r="AA138" i="9"/>
  <c r="Z138" i="9"/>
  <c r="AA137" i="9"/>
  <c r="Z137" i="9"/>
  <c r="AA136" i="9"/>
  <c r="Z136" i="9"/>
  <c r="AA135" i="9"/>
  <c r="Z135" i="9"/>
  <c r="AA134" i="9"/>
  <c r="Z134" i="9"/>
  <c r="AA132" i="9"/>
  <c r="Z132" i="9"/>
  <c r="AA131" i="9"/>
  <c r="Z131" i="9"/>
  <c r="AA130" i="9"/>
  <c r="Z130" i="9"/>
  <c r="AA129" i="9"/>
  <c r="Z129" i="9"/>
  <c r="Z128" i="9"/>
  <c r="AA127" i="9"/>
  <c r="Z127" i="9"/>
  <c r="AA126" i="9"/>
  <c r="Z126" i="9"/>
  <c r="AA125" i="9"/>
  <c r="Z125" i="9"/>
  <c r="AA124" i="9"/>
  <c r="Z124" i="9"/>
  <c r="AA123" i="9"/>
  <c r="Z123" i="9"/>
  <c r="AA121" i="9"/>
  <c r="Z121" i="9"/>
  <c r="AA120" i="9"/>
  <c r="Z120" i="9"/>
  <c r="AA119" i="9"/>
  <c r="Z119" i="9"/>
  <c r="AA118" i="9"/>
  <c r="Z118" i="9"/>
  <c r="AA117" i="9"/>
  <c r="Z117" i="9"/>
  <c r="AA116" i="9"/>
  <c r="Z116" i="9"/>
  <c r="AA115" i="9"/>
  <c r="Z115" i="9"/>
  <c r="AA114" i="9"/>
  <c r="Z114" i="9"/>
  <c r="AA113" i="9"/>
  <c r="Z113" i="9"/>
  <c r="AA111" i="9"/>
  <c r="Z111" i="9"/>
  <c r="AA110" i="9"/>
  <c r="Z110" i="9"/>
  <c r="AA109" i="9"/>
  <c r="Z109" i="9"/>
  <c r="AA108" i="9"/>
  <c r="Z108" i="9"/>
  <c r="AA107" i="9"/>
  <c r="Z107" i="9"/>
  <c r="AA106" i="9"/>
  <c r="Z106" i="9"/>
  <c r="AA104" i="9"/>
  <c r="Z104" i="9"/>
  <c r="AA103" i="9"/>
  <c r="Z103" i="9"/>
  <c r="AA102" i="9"/>
  <c r="Z102" i="9"/>
  <c r="AA101" i="9"/>
  <c r="Z101" i="9"/>
  <c r="AA100" i="9"/>
  <c r="Z100" i="9"/>
  <c r="AA99" i="9"/>
  <c r="Z99" i="9"/>
  <c r="AA98" i="9"/>
  <c r="Z98" i="9"/>
  <c r="AA97" i="9"/>
  <c r="Z97" i="9"/>
  <c r="AA96" i="9"/>
  <c r="Z96" i="9"/>
  <c r="AA95" i="9"/>
  <c r="Z95" i="9"/>
  <c r="AA93" i="9"/>
  <c r="Z93" i="9"/>
  <c r="AA92" i="9"/>
  <c r="Z92" i="9"/>
  <c r="AA91" i="9"/>
  <c r="Z91" i="9"/>
  <c r="AA90" i="9"/>
  <c r="Z90" i="9"/>
  <c r="AA89" i="9"/>
  <c r="Z89" i="9"/>
  <c r="AA88" i="9"/>
  <c r="Z88" i="9"/>
  <c r="Z87" i="9"/>
  <c r="AA86" i="9"/>
  <c r="Z86" i="9"/>
  <c r="AA85" i="9"/>
  <c r="Z85" i="9"/>
  <c r="AA84" i="9"/>
  <c r="Z84" i="9"/>
  <c r="AA82" i="9"/>
  <c r="Z82" i="9"/>
  <c r="AA81" i="9"/>
  <c r="Z81" i="9"/>
  <c r="Z80" i="9"/>
  <c r="AA79" i="9"/>
  <c r="Z79" i="9"/>
  <c r="Z78" i="9"/>
  <c r="AA77" i="9"/>
  <c r="Z77" i="9"/>
  <c r="AA76" i="9"/>
  <c r="Z76" i="9"/>
  <c r="AA75" i="9"/>
  <c r="Z75" i="9"/>
  <c r="AA74" i="9"/>
  <c r="Z74" i="9"/>
  <c r="AA73" i="9"/>
  <c r="Z73" i="9"/>
  <c r="AA72" i="9"/>
  <c r="Z72" i="9"/>
  <c r="AA71" i="9"/>
  <c r="Z71" i="9"/>
  <c r="AA70" i="9"/>
  <c r="Z70" i="9"/>
  <c r="AA69" i="9"/>
  <c r="Z69" i="9"/>
  <c r="AA68" i="9"/>
  <c r="Z68" i="9"/>
  <c r="AA67" i="9"/>
  <c r="Z67" i="9"/>
  <c r="AA66" i="9"/>
  <c r="Z66" i="9"/>
  <c r="AA65" i="9"/>
  <c r="Z65" i="9"/>
  <c r="AA64" i="9"/>
  <c r="Z64" i="9"/>
  <c r="AA63" i="9"/>
  <c r="Z63" i="9"/>
  <c r="AA62" i="9"/>
  <c r="Z62" i="9"/>
  <c r="Z53" i="9"/>
  <c r="AA43" i="9"/>
  <c r="Z43" i="9"/>
  <c r="AA32" i="9"/>
  <c r="Z32" i="9"/>
  <c r="AA21" i="9"/>
  <c r="Z21" i="9"/>
  <c r="AA2" i="9"/>
  <c r="Z2" i="9"/>
  <c r="AA133" i="9"/>
  <c r="Z133" i="9"/>
  <c r="AA122" i="9"/>
  <c r="Z122" i="9"/>
  <c r="AA112" i="9"/>
  <c r="Z112" i="9"/>
  <c r="AA105" i="9"/>
  <c r="Z105" i="9"/>
  <c r="AA94" i="9"/>
  <c r="Z94" i="9"/>
  <c r="AA83" i="9"/>
  <c r="Z83" i="9"/>
  <c r="AA13" i="9"/>
  <c r="AA53" i="9"/>
  <c r="AA78" i="9"/>
  <c r="AA128" i="9"/>
  <c r="AA61" i="9"/>
  <c r="AA80" i="9" l="1"/>
  <c r="AA87" i="9"/>
</calcChain>
</file>

<file path=xl/sharedStrings.xml><?xml version="1.0" encoding="utf-8"?>
<sst xmlns="http://schemas.openxmlformats.org/spreadsheetml/2006/main" count="2460" uniqueCount="765">
  <si>
    <t>ID</t>
  </si>
  <si>
    <t>Unidade demandante</t>
  </si>
  <si>
    <t>Processo</t>
  </si>
  <si>
    <t>Objeto</t>
  </si>
  <si>
    <t>Quant.</t>
  </si>
  <si>
    <t>U.M.</t>
  </si>
  <si>
    <t>Justificativa</t>
  </si>
  <si>
    <t>Valor anual estimado</t>
  </si>
  <si>
    <t>Valor anual aprovado</t>
  </si>
  <si>
    <t>Objetivos do Plano Estratégico</t>
  </si>
  <si>
    <t>Plano de Logística Sustentável (PLS)</t>
  </si>
  <si>
    <t>Contratação vinculada</t>
  </si>
  <si>
    <t>Data estimada da contratação</t>
  </si>
  <si>
    <t>Vigência</t>
  </si>
  <si>
    <t>Grau de prioridade</t>
  </si>
  <si>
    <t>Categoria</t>
  </si>
  <si>
    <t>Projeto estratégico associado?</t>
  </si>
  <si>
    <t>Tipo de objeto</t>
  </si>
  <si>
    <t>Objeto Complexo?</t>
  </si>
  <si>
    <t>Prazo objeto (dias corridos)</t>
  </si>
  <si>
    <t>Forma de contratação</t>
  </si>
  <si>
    <t>Prazo faze interna (dias corridos)</t>
  </si>
  <si>
    <t>Elaboração de contrato</t>
  </si>
  <si>
    <t>Prazo contrato</t>
  </si>
  <si>
    <t>Data de envio à SULIC</t>
  </si>
  <si>
    <t>Unidade demandante detalhamento</t>
  </si>
  <si>
    <t>Valor aprovado - fórmula ativa</t>
  </si>
  <si>
    <t>Número ID</t>
  </si>
  <si>
    <t>TRF_10</t>
  </si>
  <si>
    <t>SECGP</t>
  </si>
  <si>
    <t>0002623-16.2025.4.06.8000</t>
  </si>
  <si>
    <t>Atividades voltadas ao programa de Gestão em Qualidade de Vida no Trabalho - BEM VIVER</t>
  </si>
  <si>
    <t>-</t>
  </si>
  <si>
    <t>Itens Diversos</t>
  </si>
  <si>
    <t>A contratação de atividades para o Programa de Gestão em Qualidade de Vida e Trabalho – BEM VIVER é essencial para promover o bem-estar físico, psicológico e social do corpo funcional, conforme diretrizes das Resoluções CNJ nº 207/2015, nº 240/2016 e nº 201/2015. A não contratação compromete ações contínuas de saúde, inclusão, clima organizacional e valorização dos servidores.</t>
  </si>
  <si>
    <t>Promover a sustentabilidade ambiental, econômica e social;Oferecer um ambiente saudável de trabalho;</t>
  </si>
  <si>
    <t xml:space="preserve">Vinculado à qualidade de vida no trabalho.
</t>
  </si>
  <si>
    <t>N/A</t>
  </si>
  <si>
    <t>0</t>
  </si>
  <si>
    <t>Alto</t>
  </si>
  <si>
    <t>Saúde e qualidade de vida</t>
  </si>
  <si>
    <t>Não</t>
  </si>
  <si>
    <t>Novo</t>
  </si>
  <si>
    <t>Indefinido</t>
  </si>
  <si>
    <t>TRF_100_PE</t>
  </si>
  <si>
    <t>PRESI</t>
  </si>
  <si>
    <t>0004427-19.2025.4.06.8000</t>
  </si>
  <si>
    <t>Buffet para eventos do Comitê Jus-Povos</t>
  </si>
  <si>
    <t>Serviços</t>
  </si>
  <si>
    <t>Justifica-se a contratação de coffee break para 02 encontros do Comitê Interinstitucional JusPovos em 2026. O serviço garante hospitalidade e integração, favorecendo diálogo e alinhamento de ações em acesso à justiça e sustentabilidade para povos e comunidades tradicionais. O Buffet completo assegura qualidade, segurança sanitária e práticas sustentáveis (sem descartáveis e com gestão de resíduos). É medida necessária à adequada recepção de autoridades e ao reforço da imagem institucional do TRF6 e da cooperação interinstitucional.</t>
  </si>
  <si>
    <t>Ampliar e facilitar o acesso à Justiça;Incentivar a aproximação e melhorar a comunicação com a sociedade;Promover a sustentabilidade ambiental, econômica e social;Estabelecer parcerias interinstitucionais visando aumentar a qualidade dos serviços prestados;</t>
  </si>
  <si>
    <t>gerenciamento de resíduos sólidos.</t>
  </si>
  <si>
    <t>Eventos, Palestras e Capacitações</t>
  </si>
  <si>
    <t>Sim</t>
  </si>
  <si>
    <t>Dispensa</t>
  </si>
  <si>
    <t>TRF_101_PE</t>
  </si>
  <si>
    <t>0016404-42.2024.4.06.8000</t>
  </si>
  <si>
    <t>Compra de créditos de carbono, com preferência a projetos ambientais realizados em Minas Gerais, emitidos com certificação de empresas certificadoras</t>
  </si>
  <si>
    <t>474</t>
  </si>
  <si>
    <t>Toneladas</t>
  </si>
  <si>
    <t>Justifica-se a compra de créditos de carbono para compensar as 474 toneladas de CO₂ emitidas pelo TRF6 em 2024, conforme metas da Resolução CNJ 594/2024. A medida atende à obrigação de compensação prevista no Plano de Descarbonização, sendo mais viável que projetos próprios de reflorestamento. A aquisição garante conformidade normativa e compromisso institucional com a sustentabilidade.</t>
  </si>
  <si>
    <t>Promover a sustentabilidade ambiental, econômica e social;</t>
  </si>
  <si>
    <t>Vincula-se diretamente ao item 19. Carbono Zero, fazendo parte do Programa Carbono Zero do TRF6 que busca a neutralidade de carbono. A demanda atende ao PLS, Resolução 400/2021 e Resolução 594/2024.</t>
  </si>
  <si>
    <t>Baixo</t>
  </si>
  <si>
    <t>Outros</t>
  </si>
  <si>
    <t>TRF_102_PE</t>
  </si>
  <si>
    <t>0012319-76.2025.4.06.8000</t>
  </si>
  <si>
    <t>Reforma de uma sala localizada no G1 da sede do TRF6, que será adaptada para funcionar como estúdio multimídia de gravação e produção</t>
  </si>
  <si>
    <t>Necessidade de realizar intervenções com segurança e eficiência técnica. A não contratação pode comprometer prazos, qualidade e a integridade das instalações.</t>
  </si>
  <si>
    <t>Ampliar e facilitar o acesso à Justiça;Incentivar a aproximação e melhorar a comunicação com a sociedade</t>
  </si>
  <si>
    <t>0009989-09.2025.4.06.8000 e 0005381-65.2025.4.06.8000</t>
  </si>
  <si>
    <t>Obras e Infraestrutura</t>
  </si>
  <si>
    <t>Licitação</t>
  </si>
  <si>
    <t>TRF_103_PE</t>
  </si>
  <si>
    <t>0012199-33.2025.4.06.8000</t>
  </si>
  <si>
    <t>Plantas, vasos, insumos, substratos e fertilizantes</t>
  </si>
  <si>
    <t>Alinhada às diretrizes das Resoluções CNJ nº 400/2021 e 401/2021 que dispõe sobre política de sustentabilidade no âmbito do Poder Judiciário.
 Trata-se de ação que visa incentivar e promover a prática de sustentabilidade e reduzir o impacto ambiental, criando um ambiente de trabalho mais verde e harmonioso em cada sala do tribunal e das Subseções Judiciárias, pelos próprios servidores. Fomentar boas práticas para o inter-relacionamento dos servidores por meio de trocas de experiências com o manejo das plantas e incentivo à cultura da aproximação com a natureza, criando um meio ambiente de trabalho equilibrado e harmonioso. Estudos comprovam que ambientes de trabalho equilibrados promovem um maior desempenho e bem-estar dos colaboradores. Esta alinhado ao PLS e a Qualidade de vida dos servidores,.</t>
  </si>
  <si>
    <t>Oferecer um ambiente saudável de trabalho;Promover a sustentabilidade ambiental, econômica e social;</t>
  </si>
  <si>
    <t>A contratação vincula-se ao PLS -2023-2026 (Revisão 1) item 16-Qualidade de Vida no Trabalho e item 17- Sensibilização em Sustentabilidade.</t>
  </si>
  <si>
    <t>Médio</t>
  </si>
  <si>
    <t>TRF_104_PE</t>
  </si>
  <si>
    <t>0005381-65.2025.4.06.8000</t>
  </si>
  <si>
    <t>Equipamentos de áudio, vídeo, iluminação e tecnologia da informação, voltados para a implantação de estúdio multimídia de gravação e produção</t>
  </si>
  <si>
    <t>A contratação de equipamentos de áudio, vídeo, iluminação e tecnologia da informação para o estúdio multimídia de gravação e produção justifica-se pela necessidade de modernizar e ampliar a capacidade de comunicação institucional. A instalação de um estúdio próprio possibilitará a produção de conteúdos audiovisuais com qualidade técnica e profissional, assegurando maior eficiência na divulgação de informações, campanhas institucionais, capacitações e eventos. Além de otimizar recursos financeiros e humanos, o estúdio também contribuirá diretamente para a transparência, a inovação e a melhoria da prestação de serviços à sociedade.</t>
  </si>
  <si>
    <t>Ampliar e facilitar o acesso à Justiça;Incentivar a aproximação e melhorar a comunicação com a sociedade;</t>
  </si>
  <si>
    <t>0009989-09.2025.4.06.8000 e 0012319-76.2025.4.06.8000</t>
  </si>
  <si>
    <t>Material permanente</t>
  </si>
  <si>
    <t>TRF_105_PE</t>
  </si>
  <si>
    <t>0009989-09.2025.4.06.8000</t>
  </si>
  <si>
    <t>Projetos técnicos especializados para montagem de um estúdio de gravação de podcast da 6ª Região</t>
  </si>
  <si>
    <t>Necessidade de contratar projeto arquitetônico para garantir funcionalidade e estética do espaço. A ausência pode resultar em erros e retrabalhos.</t>
  </si>
  <si>
    <t>0012319-76.2025.4.06.8000 e 0005381-65.2025.4.06.8000</t>
  </si>
  <si>
    <t>Consultoria e Estudos Técnicos</t>
  </si>
  <si>
    <t>TRF_106_PE</t>
  </si>
  <si>
    <t>Empresa de consultoria especializada para realização de Inventário de Gases de Efeito Estufa da Justiça Federal da 6ª Região</t>
  </si>
  <si>
    <t>1</t>
  </si>
  <si>
    <t>Justifica-se a contratação de consultoria para o segundo Inventário de GEE do TRF6 em 2026, conforme metas da Resolução CNJ 594/2024. A medida é essencial para consolidar dados fidedignos, atender ao Programa Justiça Carbono Zero e avançar rumo à neutralidade de carbono até 2030. O inventário é etapa obrigatória e estratégica para a redução e compensação das emissões do órgão.</t>
  </si>
  <si>
    <t>Diretamente relacionada ao item 19. Carbono Zero do PLS 2023-2026</t>
  </si>
  <si>
    <t>TRF_107_PE</t>
  </si>
  <si>
    <t>Comissão de Participação Feminina</t>
  </si>
  <si>
    <t>0004317-20.2025.4.06.8000</t>
  </si>
  <si>
    <t>Promoção de eventos e palestras</t>
  </si>
  <si>
    <t>Divulgação e convites pra eventos que tratam do tema.</t>
  </si>
  <si>
    <t>Promover o desenvolvimento profissional;</t>
  </si>
  <si>
    <t>O objeitvo nesse sentido é usar o menos possível de materiais recicláveis, adotando a utilização de papel e utensílios  recicláveis, quando necessário, informativos e convites na modalidade virtual.</t>
  </si>
  <si>
    <t>TRF_108_PE</t>
  </si>
  <si>
    <t>0012391-63.2025.4.06.8000</t>
  </si>
  <si>
    <t>Instituição para realização do processo seletivo dos residentes jurídicos</t>
  </si>
  <si>
    <t>Permitir a continuidade do programa de residência jurídica .</t>
  </si>
  <si>
    <t>Aprimorar os fluxos procedimentais das ações relativas a benefícios previdenciários e assistenciais;Desenvolver fluxos de trabalhos para otimizar o andamento dos processos criminais;Estabelecer mecanismos mínimos de gestão operacional;Promover o desenvolvimento profissional;Ampliar e facilitar o acesso à Justiça;</t>
  </si>
  <si>
    <t>Outros Serviços</t>
  </si>
  <si>
    <t>TRF_109_PE</t>
  </si>
  <si>
    <t>SEGEP</t>
  </si>
  <si>
    <t>0012341-37.2025.4.06.8000</t>
  </si>
  <si>
    <t>Consultoria especializada em Business Process Management and Notation (BPMN 2.0), visando apoiar a instituição no desenho, mapeamento, modelagem, padronização e otimização de processos de negócio</t>
  </si>
  <si>
    <t>Horas Técnicas</t>
  </si>
  <si>
    <t>A contratação da consultoria especializada em BPMN 2.0 atende à necessidade institucional de implementar um modelo gerencial capaz de oferecer uma visão sistêmica da organização, alinhado às diretrizes da reforma administrativa e às crescentes demandas da sociedade por maior transparência, eficiência e qualidade dos serviços públicos. O mapeamento de processos críticos, já previamente levantados, é essencial para identificar oportunidades de simplificação, integração entre equipes, redução de retrabalho e melhoria contínua dos fluxos de trabalho, contribuindo diretamente para o aperfeiçoamento da gestão, o uso racional dos recursos e a geração de valor para o cidadão.</t>
  </si>
  <si>
    <t>Agilizar os trâmites administrativos;Estabelecer parcerias interinstitucionais visando aumentar a qualidade dos serviços prestados;Estabelecer mecanismos mínimos de gestão operacional;Fortalecer a integridade nos procedimentos licitatórios;</t>
  </si>
  <si>
    <t>A contratação de consultoria especializada apresenta baixo impacto ambiental, sendo predominantemente digital e intelectual. A equipe responsável já foi capacitada e a instituição dispõe de sistemas adequados para apoiar a execução dos serviços. Como medidas mitigadoras, serão priorizadas reuniões e treinamentos virtuais, uso de documentos digitais, equipamentos com baixo consumo de energia e, quando aplicável, será observada a política de logística reversa para o descarte ambientalmente correto de bens e materiais.</t>
  </si>
  <si>
    <t>TRF_11_PE</t>
  </si>
  <si>
    <t>0002641-37.2025.4.06.8000</t>
  </si>
  <si>
    <t>Atividades voltadas ao projeto Vida 360</t>
  </si>
  <si>
    <t>Encontros mensais online</t>
  </si>
  <si>
    <t>A contratação de atividades voltadas ao Projeto Vida 360 – Propósito, Saúde e Felicidade é necessária para promover bem-estar integral, saúde e qualidade de vida aos magistrados e servidores, alinhando-se aos programas institucionais já em curso e às diretrizes das Resoluções CNJ nº 207/2015, nº 240/2016 e da Portaria PRESI 63/2024. A não contratação limita ações de cuidado contínuo e integrativo, impactando negativamente a saúde, motivação e satisfação do corpo funcional.</t>
  </si>
  <si>
    <t>Oferecer um ambiente saudável de trabalho;</t>
  </si>
  <si>
    <t>12</t>
  </si>
  <si>
    <t>SUASA</t>
  </si>
  <si>
    <t>TRF_112</t>
  </si>
  <si>
    <t>SECTI</t>
  </si>
  <si>
    <t>0003619-14.2025.4.06.8000</t>
  </si>
  <si>
    <t>Serviços de gestão de conteúdo, avaliação de desempenho, melhorias, desenvolvimento, manutenção e sustentação do novo Portal institucional da Justiça Federal da 6ª Região (JF6), exclusivamente na plataforma WordPress, compreendendo o site público e a intranet corporativa</t>
  </si>
  <si>
    <t>A contratação é necessária devido à obsolescência tecnológica do atual Portal institucional, que apresenta limitações estruturais, problemas recorrentes de desempenho e ausência de conformidade plena com normas de acessibilidade. A atualização tecnológica visa garantir estabilidade operacional, aprimorar a experiência do usuário, assegurar transparência e segurança institucional, bem como cumprir integralmente as diretrizes regulatórias do CNJ.</t>
  </si>
  <si>
    <t>Ampliar e facilitar o acesso à Justiça;Aprimorar o controle interno e a transparência dos processos administrativos;Incentivar a aproximação e melhorar a comunicação com a sociedade;Promover a sustentabilidade ambiental, econômica e social;</t>
  </si>
  <si>
    <t>Tecnologia da Informação</t>
  </si>
  <si>
    <t>TRF_113</t>
  </si>
  <si>
    <t>0007353-70.2025.4.06.8000</t>
  </si>
  <si>
    <t>Solução de telefonia IP, Serviço Móvel Pessoal, Internet Satélite e aparelhos de telefone em comodato</t>
  </si>
  <si>
    <t>Justifica-se a contratação de solução de telefonia em modelo UCaaS para substituir o sistema atual da JF6, obsoleto e repleto de falhas operacionais e contratuais. Além do fim do suporte técnico às centrais existentes, os aparelhos são irregulares e sem padrão. A nova solução trará modernização, eficiência, integração de serviços e manterá as faixas numéricas consolidadas junto ao público.</t>
  </si>
  <si>
    <t>Ampliar e facilitar o acesso à Justiça;Garantir infraestrutura tecnológica suficiente para continuidade da prestação jurisdicional e dos processos de trabalho adminsitrativos críticos;Incentivar a aproximação e melhorar a comunicação com a sociedade;</t>
  </si>
  <si>
    <t>Redução da quantidade de aparelhos telefônico e centrais telefônicas, migrando a telefonia para ser integrada com o Microsoft Teams.</t>
  </si>
  <si>
    <t>TRF_114</t>
  </si>
  <si>
    <t>0012081-57.2025.4.06.8000</t>
  </si>
  <si>
    <t>Projeto para Segurança do DATACENTER  (fornecimento, instalação, configuração e comissionamento de sistemas integrados de combate a incêndio com agente limpo; controle de acesso físico e monitoramento eletrônico (CFTV e sensores), incluindo todos os equipamentos, materiais, mão de obra técnica e suporte necessários)</t>
  </si>
  <si>
    <t>Justifica-se a contratação de projeto completo para segurança do datacenter da JF6, incluindo sistemas de combate a incêndio com agente limpo, controle de acesso físico e monitoramento eletrônico, visando proteger ativos críticos de tecnologia.
A ausência dessa solução representa risco elevado de indisponibilidade ou perda de dados sensíveis, interrupção de serviços judiciais e danos estruturais irreversíveis.
A medida garante a integridade física do ambiente, a continuidade operacional e a conformidade com normas de segurança da informação e infraestrutura.</t>
  </si>
  <si>
    <t>Fortalecer a segurança de instalações;Garantir infraestrutura tecnológica suficiente para continuidade da prestação jurisdicional e dos processos de trabalho adminsitrativos críticos;Implantar mecanismos essenciais de segurança da informação;Promover a adoção de política de segurança institucional;</t>
  </si>
  <si>
    <t>TRF_115</t>
  </si>
  <si>
    <t>0012086-79.2025.4.06.8000</t>
  </si>
  <si>
    <t>Microfone tipo mesa, com captação direcional e áudio de alta qualidade</t>
  </si>
  <si>
    <t>100</t>
  </si>
  <si>
    <t>Unidades</t>
  </si>
  <si>
    <t>A contratação de microfone para a sala de audiência justifica-se pela necessidade de garantir a adequada captação e reprodução do áudio durante as sessões, assegurando a fidelidade dos registros orais e o pleno exercício do contraditório e da ampla defesa. Equipamentos de áudio de qualidade são essenciais para a condução regular dos atos processuais, especialmente em ambientes onde se realizam gravações e transmissões. A ausência ou o uso de microfones inadequados compromete a inteligibilidade das falas, podendo prejudicar o andamento dos trabalhos e a segurança jurídica dos processos. Dessa forma, a aquisição visa atender à demanda técnica e funcional do ambiente forense, conforme os princípios da eficiência e da continuidade do serviço público.</t>
  </si>
  <si>
    <t>Fortalecer a segurança de instalações;Garantir infraestrutura tecnológica suficiente para continuidade da prestação jurisdicional e dos processos de trabalho adminsitrativos críticos;Oferecer um ambiente saudável de trabalho;Readequar a estrutura Judicial das Subseções da Justiça Federal da 6ª Região;</t>
  </si>
  <si>
    <t>TRF_116</t>
  </si>
  <si>
    <t>ESMAG</t>
  </si>
  <si>
    <t>0012102-33.2025.4.06.8000</t>
  </si>
  <si>
    <t>Equipamentos e materiais de encadernação (máquina encadernadora espiral;espirais, plástico para capas)</t>
  </si>
  <si>
    <t>Necessidade de reposição de materiais de escritório para manter a continuidade das atividades administrativas. A não contratação pode comprometer a execução de tarefas rotineiras.</t>
  </si>
  <si>
    <t>Agilizar os trâmites administrativos;</t>
  </si>
  <si>
    <t>TRF_118</t>
  </si>
  <si>
    <t>0012108-40.2025.4.06.8000</t>
  </si>
  <si>
    <t>1 (uma) impressora a laser multifuncional colorida;
1000 (mil) folhas de papel certificado A4, gramatura 200 g/m²</t>
  </si>
  <si>
    <t>Itens diversos</t>
  </si>
  <si>
    <t>Necessidade de renovar e modernizar o estoque de materiais de escritório para garantir eficiência no trabalho. A não contratação pode impactar a qualidade e a agilidade das atividades.</t>
  </si>
  <si>
    <t>Racionalizar o consumo de papel
Racionalizar os recursos destinados ao processo de impressão
Aperfeiçoar a gestão de resíduos</t>
  </si>
  <si>
    <t>TRF_119</t>
  </si>
  <si>
    <t>0012029-61.2025.4.06.8000</t>
  </si>
  <si>
    <t>Atividades para os seminários de sustentabilidade e acessibilidade</t>
  </si>
  <si>
    <t>Justifica-se a realização de seminários promovidos pela ASESA para fortalecer a cultura de sustentabilidade, acessibilidade e inclusão na JF6.
Esses eventos ampliam a conscientização, incentivam a participação interna e externa, e aprimoram a gestão do Plano de Logística Sustentável, em alinhamento com as diretrizes do CNJ.</t>
  </si>
  <si>
    <t>Agilizar os trâmites administrativos;Ampliar e facilitar o acesso à Justiça;Incentivar a aproximação e melhorar a comunicação com a sociedade;Oferecer um ambiente saudável de trabalho;Promover a sustentabilidade ambiental, econômica e social;</t>
  </si>
  <si>
    <t>• Se vincula totalmente porque visa atingir os objetivos do PLS, pois são essenciais 
para divulgar as boas práticas, disseminar informações atualizadas sobre 
sustentabilidade, acessibilidade e inclusão, contribuindo para gestão ambiental, 
social, econômica e administrativa e assim colocando em prática a gestão do Plano de 
Logística Sustentável no âmbito do Poder Judiciário.</t>
  </si>
  <si>
    <t>TRF_12</t>
  </si>
  <si>
    <t>SECAM</t>
  </si>
  <si>
    <t>0002842-29.2025.4.06.8000</t>
  </si>
  <si>
    <t>Atividades voltadas à promoção de eventos sobre datas relevantes, simpósios, produção de banners, palestras, workshops e congêneres</t>
  </si>
  <si>
    <t>3</t>
  </si>
  <si>
    <t>A contratação de atividades como eventos, simpósios, palestras e materiais institucionais visa promover a cultura e identidade da Justiça Federal da 6ª Região, fortalecendo sua relação com a sociedade. A não contratação compromete a transparência, a valorização da memória institucional e a comunicação com o público interno e externo.</t>
  </si>
  <si>
    <t>Ampliar e facilitar o acesso à Justiça;Estabelecer parcerias interinstitucionais visando aumentar a qualidade dos serviços prestados;Promover a sustentabilidade ambiental, econômica e social;</t>
  </si>
  <si>
    <t>Promover ações que favorecem as relações interpessoais saudáveis, contribuindo para um ambiente de trabalho harmônico, 
 integrado e acolhedor.</t>
  </si>
  <si>
    <t>TRF_120</t>
  </si>
  <si>
    <t>0012029-61.2025.4.06.8000
0011617-33.2025.4.06.8000</t>
  </si>
  <si>
    <t>Ações para a Semana do meio ambiente (palestrantes, workshop, expositores, transporte)</t>
  </si>
  <si>
    <t>Justifica-se a realização da Semana do Meio Ambiente para promover boas práticas de sustentabilidade, acessibilidade e inclusão, com participação interna e externa. A iniciativa fortalece a gestão ambiental, social e administrativa da JF6 e contribui para o aprimoramento do Plano de Logística Sustentável, em alinhamento às diretrizes do CNJ.</t>
  </si>
  <si>
    <t>Agilizar os trâmites administrativos;Ampliar e facilitar o acesso à Justiça;Promover a sustentabilidade ambiental, econômica e social;</t>
  </si>
  <si>
    <t>Se vincula totalmente ao PLS, pois a presente demanda está alinhada com o macrodesafio da ASESA e com as Resoluções CNJ nº 400/2021, alterada pelas Resoluções nº 550/2024, nº 594/2024 e nº 134/2025, bem como da Resolução CNJ 401/2021, alterada pelas Resoluções nº 537/2023, nº 549/2024 e nº 561/2024,. para implementar ações que promovam o desenvolvimento de prática de sustentabilidade, acessibilidade e inclusão, resultando ainda no aprimoramento da gestão do Plano de Logística Sustentável no âmbito do Poder Judiciário.</t>
  </si>
  <si>
    <t>TRF_121</t>
  </si>
  <si>
    <t>Ações para o evento SUSTENTAJUD</t>
  </si>
  <si>
    <t>A efetivação do Selo SustentaJud será no reconhecimento de suas ações no TRF6, estimulando a participação de todos para obtenção de êxito na gestão administrativa,  social e até econômica, pois com essa ações podem diminuir gastos no poder público.
A não contração pode inviabilizar o cumprimento dos normativos do conselho Nacional de Justiça.</t>
  </si>
  <si>
    <t>Ampliar e facilitar o acesso à Justiça;Agilizar os trâmites administrativos;Aprimorar o controle interno e a transparência dos processos administrativos;Oferecer um ambiente saudável de trabalho;Promover a sustentabilidade ambiental, econômica e social;</t>
  </si>
  <si>
    <t xml:space="preserve"> O Projeto é de grande valia, pois propicia a participação de todos e de todas unidades da Sexta Região.  Com foco na gestão ambiental, social, administrativa e econômica, com melhor aproveitamento de recursos e gastos na administração pública.
O Selo SUSTENTAJUD, bem como as iniciativas fomentadas por ele, é de muito contribui com as metas do PLS.</t>
  </si>
  <si>
    <t>TRF_122</t>
  </si>
  <si>
    <t>Coleta de recicláveis quinzenal em cada um dos endereços da Justiça Federal de Primeiro e Segundo Graus na região metropolitana de Belo Horizonte</t>
  </si>
  <si>
    <t>A coleta seletiva faz parte das metas do PLS 2023-2026, bem como tem seus indicadores de destinação de resíduos monitorados e informados ao CNJ.</t>
  </si>
  <si>
    <t>Agilizar os trâmites administrativos;Estabelecer mecanismos mínimos de gestão operacional;Oferecer um ambiente saudável de trabalho;Promover a sustentabilidade ambiental, econômica e social;</t>
  </si>
  <si>
    <t xml:space="preserve"> A  coleta seletiva faz parte das metas do PLS 2023-2026, bem como tem seus indicadores de destinação de resíduos monitorados e informados ao CNJ.</t>
  </si>
  <si>
    <t>TRF_123</t>
  </si>
  <si>
    <t>Realização ações relacionadas à SEMANA DA ACESSIBILIDADE 2026</t>
  </si>
  <si>
    <t>A promoção da Semana da Acessibilidade e as ações inclusas nesta são essenciais para divulgar as boas práticas, disseminar informações atualizadas sobre o tema, estimulando a sensibilização do público interno (magistrados, servidores, estagiários, terceirizados, conciliadores e facilitadores restaurativos) e externo, e fomentar melhoria da capacitação, a cultura e a disseminação de informações.
Para garantir a acessibilidade e inclusão no Tribunal Regional da 6ª Região, em conformidade com as diretrizes estabelecidas pelo Conselho Nacional de Justiça (CNJ) e pela legislação brasileira, é fundamental a realização da Semana da Acessibilidade.</t>
  </si>
  <si>
    <t>Ampliar e facilitar o acesso à Justiça;Oferecer um ambiente saudável de trabalho;Promover a sustentabilidade ambiental, econômica e social;Promover o desenvolvimento profissional;</t>
  </si>
  <si>
    <t xml:space="preserve">  A SEMANA DA ACESSIBILIDADE 2026 visa implementar ações que promovam o desenvolvimento de prática de acessibilidade e inclusão, resultando ainda no aprimoramento da gestão do Plano de Logística Sustentável no âmbito do Poder Judiciário.</t>
  </si>
  <si>
    <t>TRF_124</t>
  </si>
  <si>
    <t>0012228-83.2025.4.06.8000</t>
  </si>
  <si>
    <t>200 (duzentas) pastas personalizadas A4 com bolsa, laminação fosca, em papel couchê, associada a serviço de impressão de arte a ser produzida pela Escola de Magistratura</t>
  </si>
  <si>
    <t>Necessidade de aquisição de materiais de escritório para atender a novas demandas operacionais. A ausência pode atrasar projetos e prejudicar a produtividade.</t>
  </si>
  <si>
    <t>Racionalizar os recursos destinados ao processo de impressão
Aperfeiçoar a gestão de resíduos</t>
  </si>
  <si>
    <t>Material de consumo</t>
  </si>
  <si>
    <t>TRF_125</t>
  </si>
  <si>
    <t>0012272-05.2025.4.06.8000</t>
  </si>
  <si>
    <t>Becas para secretárias de sessões de julgamento, capas para os técnicos de áudio e som que dão suporte às sessões de julgamento e micro-ondas de 20 litros</t>
  </si>
  <si>
    <t>Oferecer um ambiente saudável de trabalho;Fortalecer a segurança de instalações;</t>
  </si>
  <si>
    <t>Utilização de materiais recicláveis; produtos com vida útil mais longa; produtos que contenham menor quantidade de materiais perigosos ou tóxicos; que consumam menor quantidade de matérias-primas e de energia na fabricação e na sua utilização e necessários para o secretariado das sessões de julgamento do tribunal.</t>
  </si>
  <si>
    <t>TRF_126</t>
  </si>
  <si>
    <t>03 (três) cronômetros digitais de mesa/parede e 10 (dez) prismas de mesa</t>
  </si>
  <si>
    <t>Agilizar os trâmites administrativos;Estabelecer mecanismos mínimos de gestão operacional;Fortalecer a segurança de instalações;Garantir infraestrutura tecnológica suficiente para continuidade da prestação jurisdicional e dos processos de trabalho adminsitrativos críticos;Implantar mecanismos essenciais de segurança da informação;Oferecer um ambiente saudável de trabalho;Priorizar o desenvolvimento dos sistemas processuais eletrônicos;Promover a adoção de política de segurança institucional;Promover o desenvolvimento profissional;</t>
  </si>
  <si>
    <t>Utilização de materiais recicláveis; produtos com vida útil mais longa; produtos que contenham menor quantidade de materiais perigosos ou tóxicos; que consumam menor quantidade de matérias-primas e de energia na fabricação e na sua utilização.</t>
  </si>
  <si>
    <t>TRF_127</t>
  </si>
  <si>
    <t>0012309-32.2025.4.06.8000</t>
  </si>
  <si>
    <t>1 bobina de insul-film espelhado, G5 (nível de tonalidade 5%), de 1,20m (altura) x 15m (comprimento), associada ao respectivo serviço de instalação</t>
  </si>
  <si>
    <t>Necessidade de adequação da luminosidade das janelas aos cursos ministrados na Escola</t>
  </si>
  <si>
    <t>Oferecer um ambiente saudável de trabalho;Promover o desenvolvimento profissional;</t>
  </si>
  <si>
    <t>TRF_128</t>
  </si>
  <si>
    <t>0012202-85.2025.4.06.8000</t>
  </si>
  <si>
    <t>Modernização de equipamentos de áudio e vídeo (Kit móvel)</t>
  </si>
  <si>
    <t>A contratação de novos equipamentos de áudio e vídeo é necessária em razão da defasagem tecnológica dos atuais, que podem comprometer a qualidade das transmissões.</t>
  </si>
  <si>
    <t>Não se aplica</t>
  </si>
  <si>
    <t>TRF_129</t>
  </si>
  <si>
    <t>0012203-70.2025.4.06.8000</t>
  </si>
  <si>
    <t>Melhoria na acústica das salas de reuniões instaladas no Ed. ERA e nos gabinetes desembargadores</t>
  </si>
  <si>
    <t>A melhoria acústica das salas de reuniões do ED. ERA, gabinetes de desembargadores, para garantir privacidade, reduzir ruídos externos e proporcionar melhores condições de trabalho e atendimento.</t>
  </si>
  <si>
    <t>TRF_13</t>
  </si>
  <si>
    <t>0002909-91.2025.4.06.8000</t>
  </si>
  <si>
    <t>Pastas classificadoras para armazenamento de documentos arquivísticos destinados à guarda permanente</t>
  </si>
  <si>
    <t>10.000</t>
  </si>
  <si>
    <t>Estabelecer mecanismos mínimos de gestão operacional;Promover a sustentabilidade ambiental, econômica e social;</t>
  </si>
  <si>
    <t>Os materiais apresentados são passíveis de serem reciclados, tão logo sejam implantados mecanismos voltados a repositórios digitais confiávei.</t>
  </si>
  <si>
    <t>TRF_130</t>
  </si>
  <si>
    <t>0012330-08.2025.4.06.8000</t>
  </si>
  <si>
    <t>Reforma de duas poltronas e um sofá localizados na área externa do laboratório, bem como a lavagem e impermeabilização de oito cadeiras utilizadas na área interna</t>
  </si>
  <si>
    <t>Justifica-se a contratação de serviço para reforma de duas poltronas e um sofá da área externa do laboratório, bem como lavagem e impermeabilização de oito cadeiras da área interna, visando garantir a conservação do mobiliário e o conforto dos usuários.
A não execução dos serviços pode acarretar deterioração irreversível dos estofados, comprometendo a funcionalidade dos ambientes e gerando custos superiores com substituição.
A medida contribui para o uso racional de recursos públicos e a preservação do patrimônio institucional.</t>
  </si>
  <si>
    <t>Incentivar a aproximação e melhorar a comunicação com a sociedade;Promover a sustentabilidade ambiental, econômica e social;Oferecer um ambiente saudável de trabalho;</t>
  </si>
  <si>
    <t>A contratação proposta apresenta impactos ambientais mínimos, sendo voltada à recuperação de mobiliário já existente, o que evita o descarte prematuro e contribui para a redução de resíduos sólidos. Como medida mitigadora, será exigido o uso de materiais duráveis e sustentáveis, como corda náutica e tecidos impermeáveis com baixa toxicidade, além de produtos de limpeza biodegradáveis e de baixo consumo de água e energia. O fornecedor deverá adotar práticas de descarte responsável de resíduos gerados durante a reforma, e, quando aplicável, realizar a logística reversa de materiais inutilizados, como espumas ou tecidos antigos, encaminhando-os para reciclagem ou descarte ambientalmente adequado. Essas exigências reforçam o compromisso com a sustentabilidade e o consumo consciente de recursos públicos.</t>
  </si>
  <si>
    <t>TRF_131</t>
  </si>
  <si>
    <t>0012205-40.2025.4.06.8000</t>
  </si>
  <si>
    <t>Tapetes para composição da sala anexa ao plenário, recepção da presidência e outros ambientes do tribunal</t>
  </si>
  <si>
    <t>10</t>
  </si>
  <si>
    <t>A aquisição de tapetes para o plenário, recepção e demais ambientes do Tribunal é necessária para melhorar a conservação dos espaços, proporcionar harmonia e segurança contra escorregamentos e garantir melhor apresentação institucional.</t>
  </si>
  <si>
    <t>TRF_132</t>
  </si>
  <si>
    <t>0012231-38.2025.4.06.8000</t>
  </si>
  <si>
    <t>Itens de copa exclusivos para atendimento de demandas de copeiragem do Plenário</t>
  </si>
  <si>
    <t>A aquisição de itens de copa é necessária para atender adequadamente às sessõesde julgamento e aos eventos institucionais realizados no Plenário, assegurando organização, funcionalidade e qualidade no atendimento.</t>
  </si>
  <si>
    <t>Serviços terceirizados</t>
  </si>
  <si>
    <t>TRF_133</t>
  </si>
  <si>
    <t>0012339-67.2025.4.06.8000</t>
  </si>
  <si>
    <t>Custeio de demandas recebidas pela SECAM que envolvem serviços pontuais de reforma/manutenção</t>
  </si>
  <si>
    <t>Inviabilidade de execução de demandas essenciais sem a correspondente previsão orçamentária para sua execução.</t>
  </si>
  <si>
    <t>Fortalecer a segurança de instalações;</t>
  </si>
  <si>
    <t>TRF_134</t>
  </si>
  <si>
    <t>0007579-75.2025.4.06.8000</t>
  </si>
  <si>
    <t>Atualização da exposição de longa duração, considerando a criação do TRF6</t>
  </si>
  <si>
    <t xml:space="preserve">A exposição atual, além da necessidade de sua revisão, necessita ser atualizada para fazer constar informações a partir da data de criação do tribunal. </t>
  </si>
  <si>
    <t>TRF_135</t>
  </si>
  <si>
    <t>Convênio com o CECOR (Centro de Conservação e Restauração de Bens Culturais) da UFMG, para limpeza e conservação de processos antigos</t>
  </si>
  <si>
    <t>Necessidade de descrição de processos históricos no Centro de Memória, que datam do período da 1ª fase da Justiça Federal. A contratação garantirá maios rapidez, em razão da mão de obra vinculada ao conhecimento de História, que terá mais efetividade e rapidez na realização do serviço.</t>
  </si>
  <si>
    <t>TRF_136</t>
  </si>
  <si>
    <t>0003502-23.2025.4.06.8000</t>
  </si>
  <si>
    <t xml:space="preserve">Descrição de processos históricos no Centro de Memória, que datam do período da 1ª fase da Justiça Federal. </t>
  </si>
  <si>
    <t>TRF_137</t>
  </si>
  <si>
    <t>0003504-90.2025.4.06.8000</t>
  </si>
  <si>
    <t>Livros para o acervo da SEBMI</t>
  </si>
  <si>
    <t xml:space="preserve">Necessidade de atendimento às necessidades de material bibliográfico informados pelos gabinetes dos Desembargadores e Juízes, tendo em vista a desatualização do acervo de livros físicos da Biblioteca do TRF6, dos Gabinetes, bem como das Subseções; </t>
  </si>
  <si>
    <t>TRF_138</t>
  </si>
  <si>
    <t>0003503-08.2025.4.06.8000</t>
  </si>
  <si>
    <t>Serviço técnico especializado de identificação, higienização e organização de mídias danificadas, bem como conversão do conteúdo de formato obsoleto para formato digital atualizado</t>
  </si>
  <si>
    <t>270</t>
  </si>
  <si>
    <t>O TRF6 tem um Centro de Memória com o objetivo de salvaguardar todos os documentos que guardam parte de sua história, sendo necessária a digitalização das mídias do acervo, sem a qual há risco de perda da documentação ou aumento dos custos e trabalho de manutenção.</t>
  </si>
  <si>
    <t>TRF_139</t>
  </si>
  <si>
    <t>0013356-75.2024.4.06.8000</t>
  </si>
  <si>
    <t>Serviços para criação do Repositório Arquivístico Digital Confiável (RDC-Arq)</t>
  </si>
  <si>
    <t>A  implementação do RDC-Arq permitirá não apenas uma gestão mais eficiente dos documentos digitais, mas também a eliminação segura de parte considerável dos processos físicos acumulados, em conformidade com as normas estabelecidas pelo CNJ e pelo CONARQ.</t>
  </si>
  <si>
    <t>TRF_14</t>
  </si>
  <si>
    <t>0002231-76.2025.4.06.8000</t>
  </si>
  <si>
    <t>Limpeza robotizada de dutos do sistema de refrigeração, através de escovação à seco nos Ed. AFP, ERA e ODC</t>
  </si>
  <si>
    <t>4.000,00</t>
  </si>
  <si>
    <t>metros</t>
  </si>
  <si>
    <t>Necessidade de manutenção preventiva de ar-condicionado para garantir eficiência e segurança. A falta do serviço pode gerar falhas e aumento de custos operacionais.</t>
  </si>
  <si>
    <t>TRF_140</t>
  </si>
  <si>
    <t>COSIT</t>
  </si>
  <si>
    <t>0012023-54.2025.4.06.8000</t>
  </si>
  <si>
    <t>Colete balístico nível de proteção IIIA com capa modularizada</t>
  </si>
  <si>
    <t>110</t>
  </si>
  <si>
    <t>A contratação é necessária para garantir a proteção da vida e da integridade física dos Agentes de Polícia Judicial do TRF6, mediante a aquisição de coletes balísticos nível IIIA com capas modularizadas. O objeto é indispensável ao desempenho seguro das atividades de segurança institucional, em conformidade com as normas vigentes de proteção individual e de saúde e segurança no trabalho.</t>
  </si>
  <si>
    <t>Promover a adoção de política de segurança institucional;</t>
  </si>
  <si>
    <t>AQUISIÇÕES E CONTRATAÇÕES</t>
  </si>
  <si>
    <t>Segurança</t>
  </si>
  <si>
    <t>TRF_141</t>
  </si>
  <si>
    <t>0003983-83.2025.4.06.8000</t>
  </si>
  <si>
    <t>Cintos táticos e acessórios para uso dos Agentes de Polícia Judicial</t>
  </si>
  <si>
    <t>90</t>
  </si>
  <si>
    <t>O fornecimento do referido equipamento é necessário para garantir o pleno desempenho das atividades de policiamento e segurança institucional, que compreendem a proteção de magistrados, servidores, jurisdicionados e do patrimônio da Justiça Federal. O cinto tático constitui-se como item essencial para a correta fixação, transporte e pronto acesso a equipamentos de uso diário pelos agentes, tais como algemas, rádio comunicador, instrumentos de menor potencial ofensivo e demais acessórios de segurança, possibilitando maior eficiência, ergonomia e agilidade na atuação policial.</t>
  </si>
  <si>
    <t>TRF_143</t>
  </si>
  <si>
    <t xml:space="preserve">Contratação de 04 (QUATRO) inscrições para os servidores da ASESA em cursos nas áreas de sustentabilidade, acessibilidade e inclusão. </t>
  </si>
  <si>
    <t>Licenças</t>
  </si>
  <si>
    <t>Diante da urgência climática, das necessidades de alinhamento às diretrizes do Programa Justiça Carbono Zero, bem como das Resoluções CNJ 400/2021 e 550/2024, que incluem entre os indicadores a serem monitorados pelos órgão do Poder Judiciário: o Plano de Descarbonização e Inventário de Emissões de Gases de Efeito Estufa, a participação em cursos se torna extremamente relevante para os servidores da ASESA.
É de extrema importância para a Assessoria Especial da Presidência para Sustentabilidade, Acessibilidade e Inclusão – ASESA/TRF6, que trabalha diretamente com as ações de sustentabilidade, acessibilidade e inclusão no TRF6, esteja sempre em constante capacitação conforme exigências do Conselho Nacional de Justiça.
Cumprir as Resoluções do CNJ.</t>
  </si>
  <si>
    <t>Agilizar os trâmites administrativos;Incentivar a aproximação e melhorar a comunicação com a sociedade;Oferecer um ambiente saudável de trabalho;Promover a sustentabilidade ambiental, econômica e social;Promover o desenvolvimento profissional;</t>
  </si>
  <si>
    <t>Se vincula totalmente ao PLS, pois a contratação de cursos de capacitação para ASESA influenciará em todas atividades que o setor demanda.</t>
  </si>
  <si>
    <t>Inexigibilidade</t>
  </si>
  <si>
    <t>TRF_144</t>
  </si>
  <si>
    <t>0012256-51.2025.4.06.8000</t>
  </si>
  <si>
    <t>Veículos tipo "C", "D" e "E", conforme modelos expressos na resolução nº 736/2021 CJF - Registro de Preços</t>
  </si>
  <si>
    <t>A contratação justifica-se pela substituição de veículos em processo de desfazimento, especialmente os mais antigos, cujo desgaste acentuado, elevada quilometragem e custos de manutenção recorrentes resultam em operação antieconômica e maior risco de indisponibilidade para as demandas institucionais. Soma-se a isso a necessidade de aquisição de uma van, de modo a possibilitar o transporte de um maior número de pessoas em deslocamentos oficiais, atendendo com mais eficiência às demandas logísticas. Adicionalmente, a renovação da frota contribui para a redução dos impactos ambientais, ao incorporar veículos mais modernos, menos poluentes e mais eficientes, em consonância com a política socioambiental do TRF6 e com as diretrizes do Programa de Sustentabilidade da Administração Pública Federal. Importa destacar, ainda, que a presente contratação visa contemplar as Unidades de Policiamento – UPOL’s recentemente criadas, garantindo a devida adequação da frota às novas estruturas organizacionais e às necessidades de deslocamento que surgiram com sua implantação.</t>
  </si>
  <si>
    <t>Veículos</t>
  </si>
  <si>
    <t>TRF_145</t>
  </si>
  <si>
    <t>0016092-03.2023.4.06.8000</t>
  </si>
  <si>
    <t>Arma de fogo para Agentes da Polícia Judicial</t>
  </si>
  <si>
    <t>60</t>
  </si>
  <si>
    <t>Necessidade de contratar armamentos para equipar a polícia judiciária, assegurando o desempenho eficaz das operações e o cumprimento das exigências legais e funcionais. A ausência pode comprometer a segurança pública.</t>
  </si>
  <si>
    <t>TRF_146</t>
  </si>
  <si>
    <t>Contratação de intérpretes em Libras para as sessões e eventos realizados pelos Tribunais</t>
  </si>
  <si>
    <t>Considerando a Resolução nº 401, de 16 de junho de 2021, do Conselho Nacional de Justiça, que determina ao Poder Judiciário garantir a acessibilidade às pessoas com deficiência auditiva com a contratação de intérpretes em Libras para as sessões e eventos realizados pelos Tribunais, bem como objetivando cumprir as legislações pátrias que determinam à Administração Pública o dever de promover a inclusão das pessoas com deficiência, tornou-se necessária a contratação de empresa especializada na prestação do serviços de intérprete da Língua Brasileira de Sinais. Tal dever foi imposto pela resolução supracitada.</t>
  </si>
  <si>
    <t>Ampliar e facilitar o acesso à Justiça;Incentivar a aproximação e melhorar a comunicação com a sociedade;Promover a sustentabilidade ambiental, econômica e social;</t>
  </si>
  <si>
    <t>Se vincula totalmente ao PLS, pois a contratação de interpretes em libras esta associado à acessibilidade.</t>
  </si>
  <si>
    <t>TRF_147</t>
  </si>
  <si>
    <t>0012396-85.2025.4.06.8000</t>
  </si>
  <si>
    <t>Compra de Traje Social para Agentes da Polícia Judicial</t>
  </si>
  <si>
    <t>Justificam-se a reposição e a aquisição de traje social na necessidade de se manter a adequada apresentação, substituindo-se as peças desgastadas, que, além de causarem efeito visual negativo, não contribuindo para a boa imagem da equipe de segurança, a qual fomenta o respeito e a identificação essenciais à execução das funções, causam desconforto aos seus usuários, dificultando a movimentação necessária e peculiar aos servidores da área.</t>
  </si>
  <si>
    <t>TRF_148</t>
  </si>
  <si>
    <t>0011972-43.2025.4.06.8000</t>
  </si>
  <si>
    <t>Aquisição de uniformes táticos e acessórios de identificação destinados aos agentes da Polícia Judicial</t>
  </si>
  <si>
    <t xml:space="preserve">Justificam-se a reposição e a aquisição de uniformes na necessidade de se manter a adequada apresentação, substituindo-se as peças desgastadas, que, além de causarem efeito visual negativo, não contribuindo para a boa imagem da equipe de segurança, a qual fomenta o respeito e a identificação essenciais à execução das funções, causam desconforto aos seus usuários, dificultando a movimentação necessária e peculiar aos servidores da área. </t>
  </si>
  <si>
    <t>TRF_149</t>
  </si>
  <si>
    <t>0000032-18.2024.4.06.8000</t>
  </si>
  <si>
    <t>Munições e cartuchos para armas de fogo</t>
  </si>
  <si>
    <t>24.000</t>
  </si>
  <si>
    <t>Necessidade de adquirir munições para manter a eficácia dos armamentos da polícia judiciária e/ou para viabilizar treinamentos e qualificações obrigatórias dos agentes. A ausência pode comprometer a execução das atividades operacionais e de capacitação.</t>
  </si>
  <si>
    <t>TRF_15</t>
  </si>
  <si>
    <t>0002230-91.2025.4.06.8000</t>
  </si>
  <si>
    <t>Manutenção preventiva e corretiva, de natureza continuada, em sistemas de exaustão, renovação de ar, ar condicionado do tipo chiler, self contained e VRF (Fluxo Refrigerante Variável) e de condicionadores de ar tipo splits e tipo janela</t>
  </si>
  <si>
    <t>meses</t>
  </si>
  <si>
    <t>TRF_150</t>
  </si>
  <si>
    <t>0003982-98.2025.4.06.8000</t>
  </si>
  <si>
    <t>Manutenção CFTV</t>
  </si>
  <si>
    <t>Necessidade de manutenção preventiva dos equipamentos de CFTV para garantir pleno funcionamento. A ausência do serviço pode comprometer a segurança e a eficácia do monitoramento.</t>
  </si>
  <si>
    <t>Fortalecer a segurança de instalações;Promover a adoção de política de segurança institucional;</t>
  </si>
  <si>
    <t>TRF_151</t>
  </si>
  <si>
    <t>0014656-72.2024.4.06.8000</t>
  </si>
  <si>
    <t>Rádios de Comunicação Portáteis VHF/UHF e de acessórios</t>
  </si>
  <si>
    <t>188</t>
  </si>
  <si>
    <t xml:space="preserve"> Necessidade de Comunicação em Eventos de Longa Distância; Uso Diário pela Polícia Judicial e Vigilantes;  Insuficiência dos rádios atuais; Comunicação direta e imediata entre técnicos de TI</t>
  </si>
  <si>
    <t>TRF_152</t>
  </si>
  <si>
    <t>4 assinaturas da ferramenta de criação de Desing Canva Pro</t>
  </si>
  <si>
    <t>Justifica-se a aquisição de 4 licenças de software por 12 meses para a ASESA, visando apoiar a criação e gestão de materiais educativos e informativos.
A ferramenta é essencial para o desenvolvimento de projetos e fluxos de trabalho voltados à promoção da sustentabilidade, acessibilidade e inclusão na JF6, aumentando a eficiência das atividades do setor.</t>
  </si>
  <si>
    <t>Readequar a estrutura Judicial das Subseções da Justiça Federal da 6ª Região;</t>
  </si>
  <si>
    <t>Licenças de uso de softwares e bancos de dados</t>
  </si>
  <si>
    <t>TRF_153</t>
  </si>
  <si>
    <t>Contratação de empresa especializada para contratação de 04 (licenças) assinatura da ferramenta de criação de design “VIDNOZ AI”</t>
  </si>
  <si>
    <t>Considerando as diversas atividades desenvolvidas pela Assessoria Especial da 
Presidência para Sustentabilidade, Acessibilidade e Inclusão (ASESA) da Justiça 
Federal da 6ª Região, que incluem a criação de vídeos e folders essenciais 
para campanhas de conscientização e informação, é necessário obter 04 
licenças  software VIDNOZ AI por 12 meses para o que auxilio nos trabalhos da ASESA.</t>
  </si>
  <si>
    <t>Ampliar e facilitar o acesso à Justiça;Estabelecer mecanismos mínimos de gestão operacional;Incentivar a aproximação e melhorar a comunicação com a sociedade;Oferecer um ambiente saudável de trabalho;Promover a sustentabilidade ambiental, econômica e social;Promover o desenvolvimento profissional;</t>
  </si>
  <si>
    <t xml:space="preserve">A utilização do software facilitará a atingir os objetivos do Plano de Logística Sustentável (PLS) da Justiça Federal da 6ª Região, pois a Assessoria Especial da Presidência para Sustentabilidade, Acessibilidade e Inclusão (ASESA) poderá disseminar educação e conscientização de forma mais eficaz. 
ASESA poderá criar campanhas de conscientização e educação de alta qualidade, promovendo a sustentabilidade, acessibilidade e inclusão no órgão. A divulgação dessas campanhas permitirá que os servidores e demais sejam informados e conscientizados sobre as práticas sustentáveis e inclusivas, contribuindo para a implementação dos objetivos do PLS.
</t>
  </si>
  <si>
    <t>TRF_154</t>
  </si>
  <si>
    <t>0012454-88.2025.4.06.8000</t>
  </si>
  <si>
    <t>Carrinho funcional para limpeza e carrinho, tipo condomínio, de 215L</t>
  </si>
  <si>
    <t xml:space="preserve">Os carrinhos facilitam e agilizam a movimentação e guarda de materiais de limpeza. O não atendimento pode ocasionar atrasos na prestação dos serviços, além de riscos ergonômicos para os colaboradores, que incluem posturas e levantamento de peso inadequados. </t>
  </si>
  <si>
    <t>Oferecer um ambiente saudável de trabalho</t>
  </si>
  <si>
    <t>TRF_155</t>
  </si>
  <si>
    <t>0007405-85.2022.4.01.8008</t>
  </si>
  <si>
    <t>Apoio técnico à gestão de tecnologia da informação</t>
  </si>
  <si>
    <t>Justifica-se a contratação de serviço de apoio técnico à gestão de TI para suprir a escassez de servidores especializados e atender à complexidade do planejamento previsto no MCTI-JF (Resolução CJF 279/2013).
A medida visa desonerar a equipe das tarefas operacionais, permitindo foco nas atividades estratégicas e na melhoria contínua dos processos de tecnologia no Tribunal.</t>
  </si>
  <si>
    <t>Aperfeiçoar e assegurar a efetividade dos serviços de TI para a Justiça Federal.</t>
  </si>
  <si>
    <t>Existente</t>
  </si>
  <si>
    <t>TRF_156</t>
  </si>
  <si>
    <t>0010619-84.2022.401.8008</t>
  </si>
  <si>
    <t>Execução de serviços avançados na área de TI, para sustentação da infraestrutura</t>
  </si>
  <si>
    <t>Justifica-se a contratação de serviços especializados para sustentação da infraestrutura de TI, diante da escassez de servidores com perfil técnico adequado e das limitações na criação de cargos efetivos.
As atividades envolvem alta complexidade e riscos operacionais, exigindo conhecimento avançado. A medida viabiliza também regime de plantão 24x7, ainda inexistente na SJMG, assegurando a continuidade dos serviços.</t>
  </si>
  <si>
    <t>TRF_157</t>
  </si>
  <si>
    <t>0002766-10.2022.4.06.8000</t>
  </si>
  <si>
    <t>Suporte técnico remoto e presencial a usuários internos e externos em TIC, abrangendo sistemas administrativos e judiciais, instalação e recuperação de equipamentos e periféricos</t>
  </si>
  <si>
    <t>A contratação visa assegurar melhor qualidade e disponibilidade na prestação de serviços de atendimento e suporte técnico aos desembargadores, magistrados, servidores, estagiários e terceirizados que atuam no Tribunal, na Seção Judiciária e Subseções Judiciárias vinculadas, usuários de soluções de tecnologia da informação das quais suas atividades são totalmente dependentes, tendo em vista a defasagem do quadro de servidores de TIC, que impossibilita a execução dessas atividades por servidores da CONTRATANTE, em sua maioria destacados para o exercício de funções estratégicas e gerenciais.</t>
  </si>
  <si>
    <t>Aperfeiçoar e assegurar a efetividade dos serviços de TI para a Justiça Federal.
1 - Sociedade - ampliar e facilitar o acesso à justiça
2 - Processos internos - estabelecer mecanismos mínimos de gestão operacional</t>
  </si>
  <si>
    <t>TRF_17</t>
  </si>
  <si>
    <t>0002281-05.2025.4.06.8000</t>
  </si>
  <si>
    <t>Toalha de mesa retangular, cor branca, medidas aproximadas de 2,50m x 1,50m, tecido oxford</t>
  </si>
  <si>
    <t xml:space="preserve">A aquisição de toalhas de mesas para utilização em eventos deste Tribunal, considerando que a quantidade existente não atende à demanda atual, principalmente quando ocorrem solenidades de forma simultânea. A não aquisição pode interferir na organização do evento. </t>
  </si>
  <si>
    <t>Oferecer um ambiente saudável de trabalho;Estabelecer mecanismos mínimos de gestão operacional;</t>
  </si>
  <si>
    <t>TRF_18</t>
  </si>
  <si>
    <t>0002280-20.2025.4.06.8000</t>
  </si>
  <si>
    <t>Contentor de lixo, de plástico injetado 1000 litros (corpo e tampa), fabricado em polietileno de alta densidade (PEAD), com 4 rodízios giratórios, sendo 2 com freios e garfos em aço com tratamento anticorrosivo, com munhão para basculamento lateral em caminhões de coleta urbana mecanizada, reforço interno com alma de aço e dreno com tampa para escoamento de líquidos</t>
  </si>
  <si>
    <t>4</t>
  </si>
  <si>
    <t>A aquisição de contentor de lixo com capacidade de 1000 litros é necessária para o adequado armazenamento e descarte de resíduos, atendendo às normas de higiene, segurança e sustentabilidade. A não contratação pode causar acúmulo inadequado de lixo, riscos à saúde pública e dificultar a coleta urbana mecanizada.</t>
  </si>
  <si>
    <t xml:space="preserve">Aperfeiçoar a gestão de resíduos. </t>
  </si>
  <si>
    <t>TRF_19</t>
  </si>
  <si>
    <t>0002247-30.2025.4.06.8000</t>
  </si>
  <si>
    <t>Carrinho de Gradil alto com 2 planos, construído em aço inoxidável, com as seguintes especificações : 60 cm de comprimento x 40 cm de largura x 90 cm de altura, bandejas com bordas laterais de altura 30mm, varandas laterais duplas tipo gradil, 01 alça tubular tipo arco, 01 alça tubular tipo guidom, 04 rodízios giratórios 3”, sendo 2 com travas, acabamento polido</t>
  </si>
  <si>
    <t>A aquisição de carrinhos de gradil em aço inoxidável é necessária para facilitar o transporte de utensílios pela equipe da copa, agilizando o serviço e promovendo segurança. A não contratação pode aumentar o risco de acidentes, quebra de materiais e ocorrência de doenças ocupacionais por esforço repetitivo ou sobrecarga física.</t>
  </si>
  <si>
    <t>Estabelecer mecanismos mínimos de gestão operacional;</t>
  </si>
  <si>
    <t>TRF_20</t>
  </si>
  <si>
    <t>0002227-39.2025.4.06.8000</t>
  </si>
  <si>
    <t>Modernização dos 12 elevadores que atendem os prédios do Tribunal Regional Federal da 6ª Região e Seção Judiciária de Minas Gerais</t>
  </si>
  <si>
    <t>Necessidade de assegurar a operação contínua e eficiente dos elevadores por meio de manutenção e ajustes. A não aquisição pode gerar interrupções e riscos aos usuários.</t>
  </si>
  <si>
    <t>TRF_21</t>
  </si>
  <si>
    <t>0002779-04.2025.4.06.8000</t>
  </si>
  <si>
    <t>Serviços para a implantação do sistema de controle de acesso central e a adequação do sistema existente de CFTV para os edifícios-sede do Tribunal de Justiça Federal em Belo Horizonte/MG</t>
  </si>
  <si>
    <t>Necessidade de garantir a segurança patrimonial e pessoal por meio de controle de acesso e monitoramento por CFTV. A não contratação pode aumentar a exposição a riscos e crimes.</t>
  </si>
  <si>
    <t>Aquisições e contratações</t>
  </si>
  <si>
    <t>0001547-54.2025.4.06.8000</t>
  </si>
  <si>
    <t>TRF_22</t>
  </si>
  <si>
    <t>0003102-09.2025.4.06.8000</t>
  </si>
  <si>
    <t>Assinatura de serviço de Clipping para monitorar e analisar a presença do TRF6 na mídia</t>
  </si>
  <si>
    <t>Assinatura</t>
  </si>
  <si>
    <t>A assinatura de serviço de clipping é essencial para monitorar e analisar a presença do TRF6 na mídia, permitindo o acompanhamento de notícias, artigos e menções relevantes. A não contratação compromete a gestão da imagem institucional e a resposta estratégica a conteúdos divulgados nos meios de comunicação.</t>
  </si>
  <si>
    <t>Incentivar a aproximação e melhorar a comunicação com a sociedade;</t>
  </si>
  <si>
    <t>TRF_23</t>
  </si>
  <si>
    <t>0003099-54.2025.4.06.8000</t>
  </si>
  <si>
    <t>Equipamentos de Proteção Individual (EPI) de Atendimento Pré-Hospitalar (APH) Tático, essenciais para o atendimento a emergências pelos Policiais Judiciais lotados no Tribunal e nas Subseções Judiciárias</t>
  </si>
  <si>
    <t>A aquisição de Equipamentos de Proteção Individual (EPI) de Atendimento Pré-Hospitalar (APH) Tático é essencial para a atuação segura e eficaz dos Policiais Judiciais em situações de emergência. A não contratação compromete a integridade física dos servidores e a capacidade de resposta imediata em ocorrências críticas.</t>
  </si>
  <si>
    <t>TRF_24</t>
  </si>
  <si>
    <t>002242-08.2025.4.06.8000.</t>
  </si>
  <si>
    <t>Eletrodomésticos em geral, como ventiladores, frigobares/refrigeradores, bebedouros e purificadores de água</t>
  </si>
  <si>
    <t>A aquisição de eletrodomésticos é necessária para assegurar o pleno funcionamento das atividades da subseção, contribuindo para o suporte às rotinas de trabalho e o atendimento adequado a servidores, colaboradores e usuários. A ausência desses itens compromete a infraestrutura básica e o bom desempenho das funções institucionais.</t>
  </si>
  <si>
    <t>Oferecer um ambiente saudável de trabalho;Promover a sustentabilidade ambiental, econômica e social;Promover o desenvolvimento profissional;</t>
  </si>
  <si>
    <t>TRF_25</t>
  </si>
  <si>
    <t>002241-23.2025.4.06.8000</t>
  </si>
  <si>
    <t>Mobiliários corporativos</t>
  </si>
  <si>
    <t>Necessidade de adquirir mobiliário corporativo para adequar espaços às demandas operacionais e/ou aos padrões ergonomia no trabalho. A ausência pode comprometer a funcionalidade e a produtividade.</t>
  </si>
  <si>
    <t>152-32.2022.4.06.8000, 010779-61.2023.4.06.8000, 2228-58.2024.4.06.8000 e 0004749-73.2024.4.06.8000.</t>
  </si>
  <si>
    <t>TRF_26</t>
  </si>
  <si>
    <t>Assinatura de: banco de imagens, banco de áudio, Canva, Mlabs, Munch Works, Flickr</t>
  </si>
  <si>
    <t>6</t>
  </si>
  <si>
    <t>Assinaturas</t>
  </si>
  <si>
    <t>A contratação de ferramentas digitais de apoio à comunicação institucional é essencial para garantir que a equipe disponha de recursos adequados para atuação eficiente e criativa. A não contratação compromete a qualidade da produção de conteúdo e a eficácia da comunicação com o público interno e externo.</t>
  </si>
  <si>
    <t>TRF_27</t>
  </si>
  <si>
    <t>2 editores de vídeo (1 cinegrafista e 1 editor de pós-produção ou editor de finalização). Profissionais responsáveis pela edição, montagem e finalização de vídeos sendo um deles videografista, especializado na produção de vinhetas</t>
  </si>
  <si>
    <t>2</t>
  </si>
  <si>
    <t>Postos de trabalho</t>
  </si>
  <si>
    <t>A contratação de dois editores de vídeo, sendo um também cinegrafista, é essencial para atender à crescente demanda por conteúdos audiovisuais de qualidade, garantindo cobertura adequada das atividades institucionais e expansão da comunicação em múltiplos canais. A não contratação compromete a produção tempestiva e estratégica, dificultando a visibilidade do TRF6 e sua inserção na TV Justiça até 2025.</t>
  </si>
  <si>
    <t>TRF_28</t>
  </si>
  <si>
    <t>Acessórios (kit) para uso de arma de fogo composto de coldres para pistola (tático e velado), cintos tático, porta carregadores para pistola</t>
  </si>
  <si>
    <t xml:space="preserve">90
</t>
  </si>
  <si>
    <t>A aquisição de kits de acessórios para uso de arma de fogo é essencial para garantir a segurança, a mobilidade e a eficiência dos Policiais Judiciais em serviço. A não contratação compromete a pronta resposta em situações de risco, além de dificultar o cumprimento das atividades de segurança institucional.</t>
  </si>
  <si>
    <t>Estabelecer mecanismos mínimos de gestão operacional;Fortalecer a segurança de instalações;Fortalecimento da relação entre instituições públicas de segurança;</t>
  </si>
  <si>
    <t>TRF_29</t>
  </si>
  <si>
    <t>Contratação de um fotógrafo.</t>
  </si>
  <si>
    <t>A contratação de fotógrafo é essencial para garantir cobertura adequada das atividades institucionais do TRF6, assegurando conteúdo de qualidade e em tempo hábil. A não contratação compromete a presença do Tribunal nos diversos canais de comunicação e sua competitividade em relação a outros órgãos do Judiciário.</t>
  </si>
  <si>
    <t>TRF_30</t>
  </si>
  <si>
    <t>Contratação de seis profissionais jornalistas (1 produtor jornalista; 1 programador visual jornalista; 1 social mídia jornalista; 1 diretor roteirista jornalista; 1 repórter de TV e 1 técnico em publicidade).</t>
  </si>
  <si>
    <t>A contratação de seis profissionais da área de jornalismo e publicidade é essencial para estruturar uma equipe de comunicação compatível com as demandas do TRF6, garantindo produção qualificada e atuação multiplataforma. A não contratação compromete a eficiência na divulgação institucional, a presença nas mídias e o alinhamento com as melhores práticas de comunicação pública.</t>
  </si>
  <si>
    <t>TRF_31</t>
  </si>
  <si>
    <t>COJUS</t>
  </si>
  <si>
    <t>0003239-88.2025.4.06.8000</t>
  </si>
  <si>
    <t>Contratações voltadas à realização de 3 seminários sobre meios consensuais de solução de conflitos e justiça restaurativa</t>
  </si>
  <si>
    <t>palestras</t>
  </si>
  <si>
    <t>A contratação para realização de três seminários em 2026 é essencial para promover os meios consensuais de solução de conflitos e a justiça restaurativa, conforme as Resoluções CNJ nº 125/2010 e nº 225/2016. A não contratação compromete a disseminação de boas práticas, a formação do público-alvo e o avanço da cultura de paz no TRF6.</t>
  </si>
  <si>
    <t>Ampliar e facilitar o acesso à Justiça;Aprimorar os fluxos procedimentais das ações relativas a benefícios previdenciários e assistenciais;Desenvolver fluxos de trabalhos para otimizar o andamento dos processos criminais;Estabelecer parcerias interinstitucionais visando aumentar a qualidade dos serviços prestados;Incentivar a aproximação e melhorar a comunicação com a sociedade;Incentivar a cultura da conciliação pré-processual;Instituir a governança da aplicação dos precedentes qualificados do STJ e STF;Oferecer um ambiente saudável de trabalho;Promover o desenvolvimento profissional;</t>
  </si>
  <si>
    <t>Vinculado à qualidade de vida no trabalho.</t>
  </si>
  <si>
    <t>TRF_32</t>
  </si>
  <si>
    <t>0003241-58.2025.4.06.8000</t>
  </si>
  <si>
    <t>Contratações de experts para ações voltadas à à efetivação das políticas de conciliação e justiça restaurativa</t>
  </si>
  <si>
    <t>ações</t>
  </si>
  <si>
    <t>A contratação de ações voltadas à efetivação das políticas de conciliação e justiça restaurativa é essencial para promover o acesso à justiça e a cultura de paz em comunidades indígenas e quilombolas, conforme as Resoluções CNJ nº 125/2010 e nº 225/2016. A não contratação compromete a inclusão dessas populações, o respeito às suas especificidades culturais e a construção de soluções adequadas e transformadoras para seus conflitos.</t>
  </si>
  <si>
    <t>TRF_35</t>
  </si>
  <si>
    <t>0003846-04.2025.4.06.8000</t>
  </si>
  <si>
    <t>Contratação de equipe miníma composta por 4 profissionais para manutenção e suporte técnico em sistema de informações gerenciais estratégicas, Business Intelligence - BI</t>
  </si>
  <si>
    <t>7680</t>
  </si>
  <si>
    <t>A contratação de equipe mínima com 4 profissionais para manutenção e suporte técnico em sistema de Business Intelligence (BI) é essencial para garantir a continuidade da nova solução de estatística que substituirá o E-Siest, cuja parceria com a Amazon se encerra em maio de 2025. A não contratação compromete a sustentação da ferramenta, afetando a gestão estratégica e a produção de dados essenciais ao funcionamento do TRF6.</t>
  </si>
  <si>
    <t>Priorizar o desenvolvimento dos sistemas processuais eletrônicos;Aprimorar os fluxos das ações de improbidade administrativa e das ações penais relacionadas a crimes contra a administração pública;Aprimorar os fluxos procedimentais das ações relativas a benefícios previdenciários e assistenciais;Desenvolver fluxos de trabalhos para otimizar o andamento dos processos criminais;Aprimorar o controle interno e a transparência dos processos administrativos;</t>
  </si>
  <si>
    <t>20</t>
  </si>
  <si>
    <t>TRF_36</t>
  </si>
  <si>
    <t>0003630-43.2025.4.06.8000</t>
  </si>
  <si>
    <t>Plano Anual de Capacitação</t>
  </si>
  <si>
    <t>As contratações voltadas ao Plano Anual de Capacitação são essenciais para o aprimoramento contínuo do conhecimento e das competências do corpo funcional. A não contratação compromete o desenvolvimento profissional dos servidores e a eficiência na prestação jurisdicional.</t>
  </si>
  <si>
    <t>Promover o desenvolvimento profissional;Oferecer um ambiente saudável de trabalho;</t>
  </si>
  <si>
    <t>NN/A</t>
  </si>
  <si>
    <t>TRF_37</t>
  </si>
  <si>
    <t>0003632-13.2025.4.06.8000</t>
  </si>
  <si>
    <t>Mapeamento de competências em 50 unidades</t>
  </si>
  <si>
    <t>A contratação de serviços de mapeamento de competências é essencial para orientar o Plano Anual de Capacitação com base nas reais necessidades da organização, conforme recomenda a Resolução CNJ nº 240/2016. A não contratação limita a gestão estratégica de pessoas, comprometendo o direcionamento de capacitações, concursos e seleções internas com critérios objetivos e transparentes.</t>
  </si>
  <si>
    <t>Agilizar os trâmites administrativos;Promover o desenvolvimento profissional;Oferecer um ambiente saudável de trabalho;</t>
  </si>
  <si>
    <t>NA</t>
  </si>
  <si>
    <t>TRF_38</t>
  </si>
  <si>
    <t>0003644-27.2025.4.06.8000</t>
  </si>
  <si>
    <t>Atividades educacionais no curso de Administração Judicial Aplicada</t>
  </si>
  <si>
    <t>504</t>
  </si>
  <si>
    <t>hora</t>
  </si>
  <si>
    <t>A contratação de atividades educacionais no curso de Administração Judicial Aplicada é essencial para capacitar servidores e magistrados na gestão de unidades judiciárias, promovendo agilidade, eficiência e alinhamento aos objetivos estratégicos do TRF6. A não contratação compromete a reestruturação organizacional, a produtividade e o atendimento às recomendações de órgãos superiores.</t>
  </si>
  <si>
    <t>Internalização da normatização administrativa;Incentivar a aproximação e melhorar a comunicação com a sociedade;Agilizar os trâmites administrativos;Ampliar e facilitar o acesso à Justiça;Promover o desenvolvimento profissional;</t>
  </si>
  <si>
    <t>18</t>
  </si>
  <si>
    <t>TRF_39</t>
  </si>
  <si>
    <t>0003844-34.2025.4.06.8000 </t>
  </si>
  <si>
    <t>Software Miro Whiteboard no Laboratório por mais 12 meses</t>
  </si>
  <si>
    <t>licença</t>
  </si>
  <si>
    <t>A renovação da licença do software Miro Whiteboard por mais 12 meses é essencial para a continuidade das atividades do Laboratório de Inovação do TRF6, viabilizando oficinas, projetos e reuniões colaborativas, especialmente em formato remoto. A não contratação compromete a realização das oficinas e o desenvolvimento de projetos inovadores com participação integrada das equipes.</t>
  </si>
  <si>
    <t>Agilizar os trâmites administrativos;Ampliar e facilitar o acesso à Justiça;</t>
  </si>
  <si>
    <t>PLS 2023-2026 IMPRESSÃO DE DOCUMENTOS Objetivo: Racionalizar os recursos destinados ao processo de impressão -  não haverá a utilização de impressos durante a realização das oficinas.</t>
  </si>
  <si>
    <t>TRF_4</t>
  </si>
  <si>
    <t>0002432-68.2025.4.06.8000</t>
  </si>
  <si>
    <t>Atividades do Programa de Saúde Mental</t>
  </si>
  <si>
    <t>Atividades</t>
  </si>
  <si>
    <t>A contratação de atividades do Programa de Saúde Mental, como palestras e oficinas, promove o bem-estar e atende às diretrizes do CNJ e ao planejamento estratégico da Justiça Federal. A não contratação pode aumentar casos de adoecimento, absenteísmo e queda na produtividade do corpo funcional.</t>
  </si>
  <si>
    <t>TRF_40</t>
  </si>
  <si>
    <t>0003847-86.2025.4.06.8000</t>
  </si>
  <si>
    <t>Licença de uso do software - Mentimeter Pro pelo periodo de 12 meses</t>
  </si>
  <si>
    <t>A aquisição de licença do software Mentimeter é essencial para promover oficinas e treinamentos interativos no Laboratório de Inovação do TRF6, aprimorando a experiência digital e os resultados das atividades. A não contratação limita o uso de metodologias participativas e reduz a eficácia das ações de inovação conduzidas pelo Iluminas.</t>
  </si>
  <si>
    <t>Agilizar os trâmites administrativos;Ampliar e facilitar o acesso à Justiça;Incentivar a aproximação e melhorar a comunicação com a sociedade;</t>
  </si>
  <si>
    <t>TRF_41</t>
  </si>
  <si>
    <t>0003854-78.2025.4.06.8000 </t>
  </si>
  <si>
    <t>01 (uma) assinatura da ferramenta de criação de design “Canva PRO”, pelo período de 12 (doze) meses</t>
  </si>
  <si>
    <t>A contratação de 1 (uma) assinatura da ferramenta de design “Canva PRO” por 12 meses é essencial para apoiar a criação de materiais visuais nas atividades do Iluminas, promovendo agilidade, criatividade e padronização nos projetos. A não contratação compromete a qualidade da comunicação visual e o desenvolvimento eficiente das ações do Laboratório de Inovação.</t>
  </si>
  <si>
    <t>TRF_42</t>
  </si>
  <si>
    <t>0003855-63.2025.4.06.8000</t>
  </si>
  <si>
    <t>Impressão de materiais gráficos</t>
  </si>
  <si>
    <t>Necessidade de material gráfico para suporte visual em eventos e campanhas. A falta pode impactar a organização e a efetividade das iniciativas.</t>
  </si>
  <si>
    <t>Considerando os critérios de sustentabilidade abaixo, a presente aquisição é compatível com os critérios:
I – baixo impacto sobre recursos naturais como flora, fauna, ar, solo e água;
II – preferência para materiais, tecnologias e matérias-primas de origem local;
III – maior eficiência na utilização de recursos naturais como água e energia;
IV – maior geração de empregos, preferencialmente com mão de obra local;
V – maior vida útil e menor custo de manutenção do bem e da obra;
VI – uso de inovações que reduzam a pressão sobre recursos naturais;
VII – origem sustentável dos recursos naturais utilizados nos bens, nos serviços e nas obras; e
VIII – utilização de produtos florestais madeireiros e não madeireiros originários de manejo florestal sustentável ou de reflorestamento.</t>
  </si>
  <si>
    <t>TRF_43</t>
  </si>
  <si>
    <t>0004397-81.2025.4.06.8000</t>
  </si>
  <si>
    <t>Aquisição de Microcomputador</t>
  </si>
  <si>
    <t>1.250</t>
  </si>
  <si>
    <t>A aquisição de microcomputador Tipo IV, com processador Intel Core i5 ou AMD Ryzen 5, e respectiva assistência técnica é essencial para substituir equipamentos obsoletos e garantir o desempenho adequado das atividades no TRF6 e nas Subseções. A não contratação compromete a eficiência dos serviços de TI e o suporte aos processos institucionais.</t>
  </si>
  <si>
    <t>Agilizar os trâmites administrativos;Ampliar e facilitar o acesso à Justiça;Garantir infraestrutura tecnológica suficiente para continuidade da prestação jurisdicional e dos processos de trabalho adminsitrativos críticos;</t>
  </si>
  <si>
    <t>TRF_44</t>
  </si>
  <si>
    <t>0004399-51.2025.4.06.8000</t>
  </si>
  <si>
    <t>Aquisição de Monitores, incluindo assistência técnica da garantia</t>
  </si>
  <si>
    <t>2500</t>
  </si>
  <si>
    <t>A aquisição de monitores Tipo II, modelo AOC 24P1U, com assistência técnica, é essencial para substituir equipamentos obsoletos e garantir condições adequadas de trabalho aos usuários do TRF6 e suas Subseções. A não contratação compromete a produtividade, o acesso aos serviços de TI e a continuidade das atividades institucionais.</t>
  </si>
  <si>
    <t>TRF_45</t>
  </si>
  <si>
    <t>0003583-69.2025.4.06.8000</t>
  </si>
  <si>
    <t>Aquisição de Notebook</t>
  </si>
  <si>
    <t>290</t>
  </si>
  <si>
    <t>A aquisição de 290 notebooks com as especificações indicadas é essencial para substituir equipamentos com garantia prestes a expirar, atender à área de treinamento e às demandas de novos magistrados. A não contratação compromete a continuidade das atividades jurisdicionais, eleva custos com manutenção e prejudica a realização de treinamentos e o suporte ao teletrabalho.</t>
  </si>
  <si>
    <t>Ampliar e facilitar o acesso à Justiça;Garantir infraestrutura tecnológica suficiente para continuidade da prestação jurisdicional e dos processos de trabalho adminsitrativos críticos;Estabelecer mecanismos mínimos de gestão operacional;</t>
  </si>
  <si>
    <t>TRF_46</t>
  </si>
  <si>
    <t>0003937-94.2025.4.06.8000</t>
  </si>
  <si>
    <t>Ferramenta de Inteligência Artificial (IA) Generativa.</t>
  </si>
  <si>
    <t xml:space="preserve">20
</t>
  </si>
  <si>
    <t>A aquisição de ferramenta de Inteligência Artificial (IA) generativa é essencial para otimizar a produtividade, a qualidade e a inovação no desenvolvimento e sustentação de sistemas no TRF6. A não contratação pode gerar atrasos, aumento de erros, sobrecarga da equipe e perda de competitividade frente a outras instituições que já utilizam essa tecnologia.</t>
  </si>
  <si>
    <t>Agilizar os trâmites administrativos;Garantir infraestrutura tecnológica suficiente para continuidade da prestação jurisdicional e dos processos de trabalho adminsitrativos críticos;</t>
  </si>
  <si>
    <t>36</t>
  </si>
  <si>
    <t>TRF_47</t>
  </si>
  <si>
    <t>0004484-37.2025.4.06.8000</t>
  </si>
  <si>
    <t>Aquisição de televisor TV Tamanho 70 POL</t>
  </si>
  <si>
    <t>7</t>
  </si>
  <si>
    <t>A aquisição de TV 70” 4K Smart é fundamental para garantir a qualidade e eficiência na realização de reuniões, videoconferências, treinamentos e eventos híbridos ou remotos no TRF6. A não contratação compromete a experiência audiovisual e a efetividade das atividades institucionais.</t>
  </si>
  <si>
    <t>Agilizar os trâmites administrativos;Ampliar e facilitar o acesso à Justiça;Readequar a estrutura Judicial das Subseções da Justiça Federal da 6ª Região;</t>
  </si>
  <si>
    <t>TRF_48</t>
  </si>
  <si>
    <t>Camara para videoconferencia, Resolução: 1080 X 1920, Tipo Lente: Foco Automático X, Velocidade Transmissão Vídeo: 30 FPS</t>
  </si>
  <si>
    <t>5</t>
  </si>
  <si>
    <t>Fortalecer a infraestrutura tecnológica do TRF6, garantindo qualidade na comunicação em reuniões, treinamentos e eventos institucionais. A não contratação pode comprometer a eficiência e a fluidez das interações virtuais.</t>
  </si>
  <si>
    <t>TRF_49</t>
  </si>
  <si>
    <t>0004536-33.2025.4.06.8000</t>
  </si>
  <si>
    <t>Câmera Webcam para Videochamada, com resolução mínima HD de 1080p (1920 x 1080 pixels)</t>
  </si>
  <si>
    <t>250</t>
  </si>
  <si>
    <t>A aquisição de webcam com resolução mínima de 1080p é essencial para assegurar a qualidade de videoconferências e treinamentos online, diante do aumento das interações remotas. A não contratação compromete a clareza da comunicação e a efetividade das atividades virtuais do TRF6.</t>
  </si>
  <si>
    <t>TRF_5</t>
  </si>
  <si>
    <t>0002229-09.2025.4.06.8000</t>
  </si>
  <si>
    <t>Substituição de portas antigas e fornecimento e instalação de novas portas automatizadas, das lojas do Ed. Oscar Dias Corrêa</t>
  </si>
  <si>
    <t>A substituição e automatização das 7 portas antigas é necessária para padronizar o acesso às lojas, facilitar o uso e evitar falhas recorrentes. A não contratação pode inviabilizar o uso das portas, gerar riscos ergonômicos e comprometer a segurança dos espaços.</t>
  </si>
  <si>
    <t>TRF_50</t>
  </si>
  <si>
    <t>Fone de ouvido tipo Headset, fone tipo arco, com microfone tipo unidirecional e aro ajustável, acoplamento sobre as orelhas, conector USB</t>
  </si>
  <si>
    <t>200</t>
  </si>
  <si>
    <t>A aquisição de fones de ouvido tipo headset com microfone unidirecional é essencial para assegurar comunicação clara e sem interferências durante videoconferências, atendimentos e suporte técnico. A não contratação pode comprometer a qualidade do áudio e a eficiência nas interações remotas.</t>
  </si>
  <si>
    <t>TRF_51</t>
  </si>
  <si>
    <t>Leitor de CD-DVD externo Tipo: Ide; Velocidade Leitura Dvd-Rom: 16 X; Velocidade Leitura Cd-Rom: 48 X; Tempo Acesso Dvd-Rom: 140 MS; Tempo Acesso Cd-Rom: 120 MS; Memória Buffer: 2 MB; Aplicação: Computador</t>
  </si>
  <si>
    <t>30</t>
  </si>
  <si>
    <t>A aquisição de leitor de CD-DVD externo é necessária para acesso a documentos e arquivos armazenados em mídias antigas, ainda utilizados em backups e projetos específicos. A não contratação impede a leitura desses conteúdos, comprometendo a recuperação de informações relevantes ao TRF6.</t>
  </si>
  <si>
    <t>TRF_52</t>
  </si>
  <si>
    <t>HD Externo SSD de 1 Terabyte TB.</t>
  </si>
  <si>
    <t>A aquisição de HD externo com 1TB é essencial para o armazenamento seguro de grandes volumes de dados, preservando a integridade das informações e viabilizando a transferência eficiente entre dispositivos. A não contratação compromete a segurança e a mobilidade no gerenciamento de arquivos institucionais.</t>
  </si>
  <si>
    <t>TRF_53</t>
  </si>
  <si>
    <t>Camera PTZ</t>
  </si>
  <si>
    <t>A aquisição da câmera PTZ com zoom óptico e controle remoto é essencial para aprimorar a infraestrutura tecnológica do TRF6, garantindo cobertura profissional e dinâmica em reuniões, treinamentos e eventos. A não contratação compromete a qualidade das transmissões e a flexibilidade na captação de imagens institucionais.</t>
  </si>
  <si>
    <t>N/A.</t>
  </si>
  <si>
    <t>TRF_54</t>
  </si>
  <si>
    <t>Microfone Tipo Linha: À Condensador, Tipo: Gooseneck</t>
  </si>
  <si>
    <t>A aquisição de microfone condensador tipo gooseneck é essencial para garantir captação de áudio clara e precisa nas atividades institucionais do TRF6, aprimorando a comunicação em reuniões, treinamentos e eventos. A não contratação pode gerar falhas na transmissão sonora, comprometendo a experiência dos participantes presenciais e remotos.</t>
  </si>
  <si>
    <t>Ampliar e facilitar o acesso à Justiça;Agilizar os trâmites administrativos;Readequar a estrutura Judicial das Subseções da Justiça Federal da 6ª Região;</t>
  </si>
  <si>
    <t>TRF_55</t>
  </si>
  <si>
    <t>0004517-27.2025.4.06.8000</t>
  </si>
  <si>
    <t>Impressoras Laser Monocromáticas</t>
  </si>
  <si>
    <t>150</t>
  </si>
  <si>
    <t>A aquisição de impressoras laser ou LED monocromáticas é essencial para substituir equipamentos fora do período de garantia e atender às necessidades atuais do TRF6, incluindo eventos e treinamentos institucionais. A não contratação compromete a continuidade dos serviços e a execução de atividades que ainda dependem de impressão, especialmente diante da ausência de estoque disponível.</t>
  </si>
  <si>
    <t>TRF_56</t>
  </si>
  <si>
    <t>Impressoras Multifuncionais</t>
  </si>
  <si>
    <t>A aquisição de impressoras multifuncionais laser ou LED é essencial para substituir equipamentos fora da garantia e atender às demandas operacionais do TRF6, inclusive em eventos e treinamentos. A não contratação compromete a continuidade dos serviços, especialmente diante da indisponibilidade de equipamentos em estoque.</t>
  </si>
  <si>
    <t>TRF_57</t>
  </si>
  <si>
    <t>0004400-36.2025.4.06.8000</t>
  </si>
  <si>
    <t>Aquisição e instalação de sistema de climatização de precisão, com a finalidade de garantir o controle adequado de temperatura e umidade no ambiente destinado aos nobreaks que alimentam o Datacenter</t>
  </si>
  <si>
    <t>Estabelecer mecanismos mínimos de gestão operacional;Fortalecer a segurança de instalações;Garantir infraestrutura tecnológica suficiente para continuidade da prestação jurisdicional e dos processos de trabalho adminsitrativos críticos;Implantar mecanismos essenciais de segurança da informação;</t>
  </si>
  <si>
    <t>Quando a temperatura no ambiente está controlada e dentro dos limites ideais, os nobreaks conseguem operar de forma mais eficiente, reduzindo as perdas de energia geradas pelo esforço adicional necessário para lidar com o calor excessivo, ocasionando uma redução do consumo de energia elétrica.</t>
  </si>
  <si>
    <t>SEI 0004596-93.2022.4.06.8000 Referente à manutenção preventiva e corretiva em equipamentos nobreaks.</t>
  </si>
  <si>
    <t>TRF_58</t>
  </si>
  <si>
    <t>0004539-85.2025.4.06.8000</t>
  </si>
  <si>
    <t>Solução de wi-fi corporativo</t>
  </si>
  <si>
    <t>A contratação de solução de wi-fi corporativo para o TRF6 e Subseções Judiciárias é essencial para modernizar a infraestrutura de rede, garantindo conectividade segura, estável e de alta disponibilidade. A não contratação compromete a flexibilidade de uso dos espaços, a acessibilidade dos usuários e a eficiência operacional, limitando a evolução tecnológica e a gestão integrada da rede.</t>
  </si>
  <si>
    <t>Ampliar e facilitar o acesso à Justiça;Agilizar os trâmites administrativos;Estabelecer mecanismos para a adequada tomada de decisão em relação aos investimentos em TI;Implantar mecanismos essenciais de segurança da informação;Garantir infraestrutura tecnológica suficiente para continuidade da prestação jurisdicional e dos processos de trabalho adminsitrativos críticos;Readequar a estrutura Judicial das Subseções da Justiça Federal da 6ª Região;</t>
  </si>
  <si>
    <t>A Contratada deverá adotar práticas de sustentabilidade ambiental na execução do objeto, quando couber, conforme disposto na Resolução CNJ 400/2021.</t>
  </si>
  <si>
    <t>0013199-39.2023.4.06.8000 -  Aquisição de switches para o TRF6 e Subseções Judiciárias.</t>
  </si>
  <si>
    <t>TRF_59</t>
  </si>
  <si>
    <t>0004628-11.2025.4.06.8000</t>
  </si>
  <si>
    <t>Telecomunicações de Rede IP Multisserviços, por meio de tecnologia MPLS, com o objetivo de prover redundância à rede WAN de interligação entre o TRF6 e as Subseções Judiciárias</t>
  </si>
  <si>
    <t>A contratação de serviços de Rede IP Multisserviços com tecnologia MPLS é essencial para prover redundância à rede WAN entre o TRF6 e as Subseções Judiciárias, garantindo estabilidade e continuidade das comunicações. A não contratação compromete a operação das unidades em caso de falha no link principal, podendo causar paralisação das atividades institucionais.</t>
  </si>
  <si>
    <t>Garantir infraestrutura tecnológica suficiente para continuidade da prestação jurisdicional e dos processos de trabalho adminsitrativos críticos;Implantar mecanismos essenciais de segurança da informação;</t>
  </si>
  <si>
    <t>0026308-08.2021.4.01.8008 - Rede MPLS;
0010176-51.2024.4.06.8000 - Aquisição de Solução de ADC;
0011389-92.2024.4.06.8000 - Projeto de Modernização das Subseções Judiciárias.</t>
  </si>
  <si>
    <t>TRF_6</t>
  </si>
  <si>
    <t>0002522-76.2025.4.06.8000</t>
  </si>
  <si>
    <t>Palestra para o Programa de Atenção à Saúde da Mulher na Fase do Climatério</t>
  </si>
  <si>
    <t>Palestra</t>
  </si>
  <si>
    <t>A contratação de palestra para o Programa de Atenção à Saúde da Mulher na Fase do Climatério é essencial para promover saúde física e mental das servidoras e magistradas, conforme previsto na Portaria Presi 88/2023 e na Resolução CNJ nº 207/2015. A não contratação compromete ações preventivas e o suporte necessário à maioria feminina do corpo funcional, impactando sua qualidade de vida e desempenho.</t>
  </si>
  <si>
    <t>Vinculado à qualidade de vida no trabalho</t>
  </si>
  <si>
    <t>TRF_60</t>
  </si>
  <si>
    <t>0004809-12.2025.4.06.8000</t>
  </si>
  <si>
    <t>Licenciamento Oracle</t>
  </si>
  <si>
    <t>A contratação de licenciamento Oracle para o TRF6 é essencial para garantir suporte técnico especializado, estabilidade e segurança nas operações dos bancos de dados, atualmente sob licenciamento precário. A não contratação compromete a performance de sistemas críticos, a execução de backups e atualizações, e a continuidade dos serviços institucionais.</t>
  </si>
  <si>
    <t>Ampliar e facilitar o acesso à Justiça;Estabelecer mecanismos para a adequada tomada de decisão em relação aos investimentos em TI;Priorizar o desenvolvimento dos sistemas processuais eletrônicos;Garantir infraestrutura tecnológica suficiente para continuidade da prestação jurisdicional e dos processos de trabalho adminsitrativos críticos;</t>
  </si>
  <si>
    <t>0016860-89.2024.4.06.8000 -  Aquisição de servidores para o TRF6.</t>
  </si>
  <si>
    <t>TRF_61</t>
  </si>
  <si>
    <t>Não informado</t>
  </si>
  <si>
    <t>Emissão de certificados digitais, certificado A1 e E-CNPJ, dentro das especificações e normas do ICP-Brasil</t>
  </si>
  <si>
    <t>Necessidade de conferir autenticidade aos documentos digitais, identificando os titulares nos termos da IN 13-04/2007, para realização de assinaturas digitais em documentos e autenticação nos sistemas, atividades sem as quais a pretação jurisdicional não subsiste.</t>
  </si>
  <si>
    <t>Estabelecer mecanismos mínimos de gestão operacional;Implantar mecanismos essenciais de segurança da informação;</t>
  </si>
  <si>
    <t xml:space="preserve">Observadas as normas vigentes relativas ao desenvolvimento sustentável nas licitações e contratações públicas, não vislumbramos exigência contratual compatível ao objeto deste termo.
</t>
  </si>
  <si>
    <t>TRF_62</t>
  </si>
  <si>
    <t>Manutenção preventiva e corretiva mensal de 4 (quatro) elevadores do Ed. Euclydes Reis Aguiar - ERA</t>
  </si>
  <si>
    <t>Os elevadores são equipamentos eletromecânicos para transporte vertical de passageiros e precisam passar por manutenções mensais para se manterem em boas condições de funcionamento, evitando-se interrupções e possíveis acidentes.</t>
  </si>
  <si>
    <t>TRF_63</t>
  </si>
  <si>
    <t>Suporte mensal do Software de Licenciamento de Solução antivirus</t>
  </si>
  <si>
    <t>A solução visa mitigar o risco de infestação das estações de trabalho e equipamentos servidores por ameaças virtuais, bem como manter o controle das estações de trabalho com antivírus atualizado.</t>
  </si>
  <si>
    <t>TRF_68</t>
  </si>
  <si>
    <t>Dedetização, desratização das unidades do TRF6 e SJMG em Belo Horizonte</t>
  </si>
  <si>
    <t>Erradicar e prevenir de forma contínua a proliferação de insetos de espécies diversas, especialmente baratas, escorpiões, cupins, pombos e roedores, observados em todos os edifícios do TRF6 e SJMG, preservando a saúde dos magistrados, servidores e usuários do TRF6 em Belo Horizonte.</t>
  </si>
  <si>
    <t>TRF_69</t>
  </si>
  <si>
    <t>Aplicação de produtos desalojantes de pombos e morcegos nos Eds. Antônio Fernando Pinheiro, Euclydes Reis Aguiar, Oscar Dias Corrêa e galpão</t>
  </si>
  <si>
    <t>Eliminar e prevenir a proliferação de pombos e morcegos, preservar a saúde dos ocupantes dos edifícios envolvidos na contratação, proporcionar ambiente saudável para o desempenho das atividades judiciárias e administrativas.</t>
  </si>
  <si>
    <t>TRF_7</t>
  </si>
  <si>
    <t>0002595-48.2025.4.06.8000</t>
  </si>
  <si>
    <t>Práticas semanais de ginástica laboral, associadas à meditação, pelo período de 12 meses, com duração máxima de 30 minutos cada, a serem conduzidas à distância, por profissional com formação em fisioterapia, através da plataforma teams</t>
  </si>
  <si>
    <t>práticas de ginástica laboral</t>
  </si>
  <si>
    <t>A contratação de práticas semanais de ginástica laboral com meditação, conduzidas por fisioterapeuta, visa prevenir doenças laborais, reduzir tensões e promover o bem-estar dos servidores, conforme a Resolução CNJ nº 207/2015. A não contratação pode aumentar afastamentos por doenças osteomusculares e comprometer a saúde e produtividade no ambiente de trabalho.</t>
  </si>
  <si>
    <t>TRF_70</t>
  </si>
  <si>
    <t>Limpeza e higienização das caixas dágua</t>
  </si>
  <si>
    <t>Preservar a saúde de todos os ocupantes das unidades do TRF6 e SJMG em Belo Horizonte, com o fornecimento de água potável em boas condições.</t>
  </si>
  <si>
    <t>TRF_71</t>
  </si>
  <si>
    <t>Manutenção preventiva e corretiva dos grupos geradores dos Eds. Antônio Fernando Pinheiro, Euclydes Reis Aguiar e Oscar Dias Corrêa - Belo Horizonte</t>
  </si>
  <si>
    <t>Manter os grupos geradores em bom estado de conservação e funcionamento, de forma que possam atuar sempre que houver a interrupção do fornecimento de energia pela concessionária.</t>
  </si>
  <si>
    <t>Garantir infraestrutura tecnológica suficiente para continuidade da prestação jurisdicional e dos processos de trabalho adminsitrativos críticos;</t>
  </si>
  <si>
    <t>TRF_72</t>
  </si>
  <si>
    <t>Postagem de correspondências físicas e digitais, da SJMG e TRF6, e envio e recebimento de malotes físicos para as subseções Judiciárias de Minas Gerais</t>
  </si>
  <si>
    <t>Continuação das Postagens Institucionais e recebimento das mesmas.</t>
  </si>
  <si>
    <t>Agilizar os trâmites administrativos;Estabelecer mecanismos mínimos de gestão operacional;Estabelecer parcerias interinstitucionais visando aumentar a qualidade dos serviços prestados;Promover a sustentabilidade ambiental, econômica e social;Promover o desenvolvimento profissional;</t>
  </si>
  <si>
    <t>O uso sustentável de recursos naturais e bens públicos
A efetivação de contratações sustentáveis</t>
  </si>
  <si>
    <t>TRF_73</t>
  </si>
  <si>
    <t>Coleta e destinação final de resíduos de serviços de saúde dos consultórios médicos e odontológico da Subsecretaria de Assistência à Saúde -SUASA/TRF6</t>
  </si>
  <si>
    <t>A contratação é imprescindível para a continuidade do descarte adequado dos resíduos de serviços de saúde dos consultórios médicos e odontológico da Subsecretaria de Assistência à Saúde .</t>
  </si>
  <si>
    <t>Gestão de resíduos (descarte de material infectante de acordo com as normas sanitárias vigentes).</t>
  </si>
  <si>
    <t>TRF_74</t>
  </si>
  <si>
    <t>Seguro para programa de Estágio do TRF6 e para os Residentes</t>
  </si>
  <si>
    <t>A contratação é primordial para atendimento ao disposto na Lei n. 11.788, de 25/09/2008, na Resolução n. 208, de 4/12/2012, do Conselho da Justiça Federal e da Resolução CNJ 439, uma vez que os normativos observam a necessidade de contratação, em favor de estagiários, voluntários e residentes jurídicos de seguro de vida para cobertura contra acidentes pessoais.</t>
  </si>
  <si>
    <t>Seguros</t>
  </si>
  <si>
    <t>TRF_75</t>
  </si>
  <si>
    <t>Manutenção preventiva e corretiva de equipamento odontológico</t>
  </si>
  <si>
    <t>Necessidade de prevenir e/ou reparar danos no equipamento odontológico a fim de não paralisar os atendimentos do consultório.</t>
  </si>
  <si>
    <t>Qualidade de vida: disponibilizar serviços continuados de atendimento médico, odontológico e psicológico aos servidores.</t>
  </si>
  <si>
    <t>TRF_77</t>
  </si>
  <si>
    <t>Acesso ao "Sistema de Informações Policiais – SIP", pelas unidades judiciárias do Tribunal Regional Federal da 6ª Região</t>
  </si>
  <si>
    <t>A contratação visa atender a necessidade das varas federais com competência criminal do tribunal.</t>
  </si>
  <si>
    <t>Desenvolver fluxos de trabalhos para otimizar o andamento dos processos criminais;Estabelecer parcerias interinstitucionais visando aumentar a qualidade dos serviços prestados;</t>
  </si>
  <si>
    <t>Trata-se de prestação de serviços de tecnologia da informação e comunicação, não sendo contratado insumos que gerem riscos futuros a serem mitigados por logística reversa, possibilitando celeridade processual, sem necessidade de impressão de papel e nem o deslocamento de veículos e pessoas, favorecendo a sociedade de modo geral.</t>
  </si>
  <si>
    <t>TRF_78</t>
  </si>
  <si>
    <t>Serviços terceirizados nas áreas médica, odontológica, de psicologia e enfermagem</t>
  </si>
  <si>
    <t>Continuidade  da prestação de serviços de atendimento médico, odontológico ,de psicologia e de enfermagem aos servidores, homologação de atestados médicos, perícias e auditoria dos serviços prestados ao Pro-Social.</t>
  </si>
  <si>
    <t>Qualidade de vida no trabalho: disponibilizar serviços continuados de atendimento médico, odontológico e psicológico.</t>
  </si>
  <si>
    <t>TRF_79</t>
  </si>
  <si>
    <t>Prestação de serviço continuado de agenciamento de viagens, compreendendo os serviços de reserva, emissão, remarcação e cancelamento de passagens aéreas</t>
  </si>
  <si>
    <t>Atender as necessidades de deslocamento aéreo de magistrados, servidores e colaboradores em viagens à serviço ou no interesse do TRF6 (1ª e 2ª instâncias) compreendendo visitas institucionais, participação em seminários, congressos, reuniões, treinamento/cursos e demais atividades pertinentes à Administração Pública para que não haja a solução de continuidade na prestação dos serviço.</t>
  </si>
  <si>
    <t>Aprimorar o controle interno e a transparência dos processos administrativos;Agilizar os trâmites administrativos;</t>
  </si>
  <si>
    <t>TRF_8</t>
  </si>
  <si>
    <t>0002616-24.2025.4.06.8000</t>
  </si>
  <si>
    <t>Atividades voltadas ao Programa de Preparação para a Aposentadoria</t>
  </si>
  <si>
    <t>atividades</t>
  </si>
  <si>
    <t>A contratação de atividades do Programa de Preparação para a Aposentadoria é essencial para apoiar a transição dos servidores, valorizando sua trajetória e promovendo saúde e bem-estar, conforme as Resoluções CNJ nº 207/2015 e nº 240/2016. A não contratação pode gerar impactos emocionais e dificultar o planejamento dessa nova fase da vida funcional.</t>
  </si>
  <si>
    <t>TRF_80</t>
  </si>
  <si>
    <t>Alimentação durante eventos, reuniões e capacitação destinados a servidores, magistrados e colaboradores no exercício de 2025</t>
  </si>
  <si>
    <t xml:space="preserve">O fornecimento de gêneros alimentícios é necessário para fins de promover o regular andamento das atividades de capacitação, otimização do tempo e bem estar dos servidores, visto que muitas vezes a carga horária dos treinamentos é alta, sendo necessária uma pausa para descanso e alimentação dos servidores. </t>
  </si>
  <si>
    <t>TRF_81</t>
  </si>
  <si>
    <t>Licença para acesso simultâneo à plataforma de ebooks acadêmicos, técnicos, profissionais e científicos em português nos setores Jurídicos, Letras e Artes e Ciências Sociais Aplicadas</t>
  </si>
  <si>
    <t xml:space="preserve">A função precípua da biblioteca é fornecer informação jurídica atualizada, de qualidade e com rapidez aos seus usuários, portanto é imprescindível que seja adquirida anualmente novos títulos, garantindo o atendimento à pesquisa jurídica e empréstimo às Subseções de Minas Gerais e TRF6. </t>
  </si>
  <si>
    <t>Esta contratação atende a dois dos dezessete objetivos de Desenvolvimento Sustentável da ONU, documento associado às metas do PLS do TRF6. Esta contratação enquadra-se na dimensão social: Educação de Qualidade, bem como em Paz, Justiça e Instituições Eficazes.</t>
  </si>
  <si>
    <t>TRF_82</t>
  </si>
  <si>
    <t>Licença anual para acesso à plataforma Biblioteca Digital Fórum de Livros compreendendo as séries 7, 8, 9, 10 e 11. Contratação em tramitação para 2024. De acordo com informação do Marcos/SUGED (renovação anual)</t>
  </si>
  <si>
    <t>A contratação da plataforma Biblioteca Digital Fórum de Livros atenderá à necessidade constante de atualização jurídica dos gabinetes do TRF6 e das varas das Subseções. A atualização dos gabinetes e das varas impacta, diretamente, em uma melhor prestação jurisdicional.</t>
  </si>
  <si>
    <t>Agilizar os trâmites administrativos;Aprimorar o controle interno e a transparência dos processos administrativos;Fortalecer a integridade nos procedimentos licitatórios;Promover o desenvolvimento profissional;</t>
  </si>
  <si>
    <t>Esta contratação atende a dois dos dezessete objetivos de Desenvolvimento
Sustentável da ONU, documento associado às metas do PLS do TRF6. Esta
contratação enquadra-se na dimensão social: Educação de Qualidade, bem
como em Paz, Justiça e Instituições Eficazes.</t>
  </si>
  <si>
    <t>TRF_83</t>
  </si>
  <si>
    <t>SECOF</t>
  </si>
  <si>
    <t>Assinatura anual da ferramenta Banco de Preços</t>
  </si>
  <si>
    <t>Serviço necessário para possibilitar e agilizar a pesquisa de preços públicos. Sem esta contratação podem ficar prejudicadas a economicidade e a integridade das compras realizadas pelo Tribunal.</t>
  </si>
  <si>
    <t>Compatíveis com os seguintes objetivos do PLS:
-racionalizar os recursos destinados ao processo de impressão;
-racionalizar os gatos com telefonia fixa e móvel;
-aplicar os critérios de sustentabilidade nas aquisições e contratações.</t>
  </si>
  <si>
    <t>TRF_84</t>
  </si>
  <si>
    <t>Publicação de extratos de editais de licitação em jornal diário de grande circulação</t>
  </si>
  <si>
    <t>Dar ampla publicidade à divulgação de editais de licitação, cumprindo disposição legal.</t>
  </si>
  <si>
    <t>Fortalecer a integridade nos procedimentos licitatórios;</t>
  </si>
  <si>
    <t>TRF_85</t>
  </si>
  <si>
    <r>
      <rPr>
        <u/>
        <sz val="11"/>
        <rFont val="Aptos Narrow"/>
        <family val="2"/>
        <scheme val="minor"/>
      </rPr>
      <t>S</t>
    </r>
    <r>
      <rPr>
        <sz val="11"/>
        <rFont val="Aptos Narrow"/>
        <family val="2"/>
        <scheme val="minor"/>
      </rPr>
      <t>erviços continuados de apoio administrativo, recepção e serviços técnicos, com regime de dedicação exclusiva de mão de obra</t>
    </r>
  </si>
  <si>
    <t>A contratação é necessária para assegurar a continuidade da realização de tarefas de apoio administrativo fundamental às unidades administrativas deste órgão, bem como suprir às necessidades oriundas das alterações na estrutura da Justiça Federal após a implementação do Tribunal Regional Federal da 6ª Região.</t>
  </si>
  <si>
    <t>Agilizar os trâmites administrativos;Aprimorar o controle interno e a transparência dos processos administrativos;Ampliar e facilitar o acesso à Justiça;Fortalecer a integridade nos procedimentos licitatórios;Aprimorar os fluxos procedimentais das ações relativas a benefícios previdenciários e assistenciais;Priorizar a digitalização e migração dos processos físicos;</t>
  </si>
  <si>
    <t>A contratação juntamente com a Justiça Federal conta com o Planejamento de Logística Sustentável - PLS, no qual estão estabelecidas as diretrizes à toda a Seção Judiciária de Minas Gerais e com o ODS 16 da Agenda 2030/ONU, que visa promover sociedades pacíficas e inclusivas para o desenvolvimento sustentável, proporcionar o acesso à justiça para todos e construir instituições eficazes, responsáveis e inclusivas em todos os níveis.</t>
  </si>
  <si>
    <t>TRF_86</t>
  </si>
  <si>
    <t>Acesso à Internet de 1Gbps, com velocidade simétrica, por meio de infraestrutura de fibra ótica, incluídos o fornecimento de um bloco de, no mínimo, 14 IPs versão 4 válidos (máscara /28) para roteamento pela JF, circuito de comunicação de dados, locação de equipamentos e gerenciamento</t>
  </si>
  <si>
    <t>Melhorar a disponibilização do acesso aos serviços do Tribunal, garantir o crescimento previsto com a implantação do Pje/eproc e o uso do Office 365 e seus aplicativos. Sem a contratação podem ocorrer de problemas de intermitência e lentidão no acesso à internet e incapacidade de atender ao crescimento natural das demandas judiciais do TRF6, da Seccional e Subseções.</t>
  </si>
  <si>
    <t>Garantir infraestrutura tecnológica suficiente para continuidade da prestação jurisdicional e dos processos de trabalho administrativos críticos</t>
  </si>
  <si>
    <t>TRF_87</t>
  </si>
  <si>
    <t>Manutenção preventiva e corretiva em equipamentos nobreaks, marca Eaton Power Quality Corporation</t>
  </si>
  <si>
    <t>Manter a boa conservação e funcionalidade dos equipamentos nobreaks, considerando a indispensabilidade para sustentação das aplicações informatizadas e dos equipamentos instalados no Datacenter da Seccional durante os períodos de falta de energia elétrica da concessionaria.</t>
  </si>
  <si>
    <t>TRF_88</t>
  </si>
  <si>
    <t>Manutenção preventiva e corretiva em grupo motor-gerador, marca Cummins Brasil Ltda</t>
  </si>
  <si>
    <t>Manter a boa conservação e funcionalidade dos equipamentos do grupo motor-gerador, em virtude do caráter indispensável para sustentação das  atividades da seccional, em especial aplicações informatizadas e dos equipamentos instalados no Datacenter da Seccional.</t>
  </si>
  <si>
    <t>TRF_89</t>
  </si>
  <si>
    <t>Prestação, sob demanda, dos seguintes serviços integrados: Multicloud (computação em nuvem, sob o modelo de cloud broker - integrador), incluindo provisionamento de infraestrutura de TIC e gestão de topologias em dois ou mais provedores de nuvem, além de serviços técnicos especializados</t>
  </si>
  <si>
    <t>Atender a instalação do TRF6 e a demanda de recursos de infraestrutura para atendimento aos sistemas anteriormente hospedados no TRF1, tais como o PJe, SEI, Acordo 58, SIREA, bancos de dados, entre outros, em um prazo muito mais célere e faturado conforme a utilização do serviço.</t>
  </si>
  <si>
    <t>TRF_9</t>
  </si>
  <si>
    <t>0002601-55.2025.4.06.8000</t>
  </si>
  <si>
    <t>Material de consumo dos consultórios médicos e odontológico</t>
  </si>
  <si>
    <t>Necessidade de adquirir material de consumo para o consultório odontológico, assegurando o seu pleno funcionamento. A ausência pode interromper procedimentos essenciais.</t>
  </si>
  <si>
    <t>TRF_90</t>
  </si>
  <si>
    <t>Serviço continuado de assessoria técnica à fiscalização dos contratos de manutenção e modernização de elevadores, e do contrato de manutenção dos sistemas de climatização instalados nos edifícios do TRF6 e Justiça Federal de Minas Gerais, em Belo Horizonte</t>
  </si>
  <si>
    <t>A contratação de empresa especializada para assessoria técnica à fiscalização dos contratos de manutenção e modernização de elevadores e sistemas de climatização é fundamental para garantir a conformidade, qualidade e eficiência dos serviços. A não contratação pode resultar em falhas na fiscalização, comprometendo a segurança, o desempenho dos sistemas e a continuidade das operações.</t>
  </si>
  <si>
    <t>TRF_91</t>
  </si>
  <si>
    <t>Serviços continuados de apoio técnico nas áreas de engenharia e arquitetura</t>
  </si>
  <si>
    <t>Contratação a prestação de apoio técnico em decorrência da carência de mão de obra técnica do TRF6, que impede a efetuação de contratações e adequada fiscalização de serviços técnicos. 0013918-84.2024.4.06.8000</t>
  </si>
  <si>
    <t>Otimizar o planejamento da execução orçamentária.</t>
  </si>
  <si>
    <t>O uso sustentável de recursos naturais e bens públicos;  A redução do impacto negativo das atividades do órgão no meio ambiente, com a adequada gestão dos resíduos gerados; </t>
  </si>
  <si>
    <t>TRF_93</t>
  </si>
  <si>
    <t>Conservação e limpeza - BH</t>
  </si>
  <si>
    <t>Adequação sanitária das instalações para o público interno e externo; manutenção das estruturas físicas do Órgão</t>
  </si>
  <si>
    <t>TRF_94</t>
  </si>
  <si>
    <t>Óleo diesel rodoviário, em domicilio, para utilização do grupo gerador</t>
  </si>
  <si>
    <t xml:space="preserve">A contratação possibilitará a manutenção do funcionamento do grupo gerador, o atendimento às recomendações do fabricante, e a padronização e controle da qualidade do combustível utilizado. Sem ela, podem haver interrupções relevantes de energia no Datacenter, prejudicando os serviços e equipamentos de TI além da prestação jurisdicional em si. </t>
  </si>
  <si>
    <t>TRF_95</t>
  </si>
  <si>
    <t>Link para acesso ao sistema de antecedentes criminais do Estado de Minas SIP/FAC, em adesão ao contrato firmado pela PRODEMGE e a Oi S/A</t>
  </si>
  <si>
    <t xml:space="preserve">Compartilhamento dos serviços de infraestrutura da Rede IP Multisserviços, mediante adesão ao contrato firmado entre a Prodemge e a OI MÓVEL S/A Renovação. MPLS para conectar o TRF6 às subseções, unidades e TRF1.
</t>
  </si>
  <si>
    <t>TRF_96</t>
  </si>
  <si>
    <t>Serviços continuados de outsourcing para operação de almoxarifado virtual, sob demanda, visando ao suprimento de materiais de consumo</t>
  </si>
  <si>
    <t>Os materiais adquiridos via Almoxarifado Virtual Nacional ficam armazenados no almoxarifado da SEMAP, e são enviados às Subseções Judiciárias, quando requisitados, através de requisições realizadas no SICAM.</t>
  </si>
  <si>
    <t xml:space="preserve">Os materiais de consumo, quando há necessidade de serem descartados, são enviados às cooperativas credenciadas, para triagem, separação e correta destinação final. </t>
  </si>
  <si>
    <t>TRF_97</t>
  </si>
  <si>
    <t>Vigilância desarmada para as unidades de Belo Horizonte - TRF6 e SJMG - Guardseg</t>
  </si>
  <si>
    <t>A contratação de vigilância desarmada é essencial para garantir a segurança patrimonial e a integridade das instalações públicas, prevenindo incidentes e garantindo o cumprimento das normas. A ausência desse serviço pode resultar em vulnerabilidade a furtos, danos e até situações de risco à integridade de servidores e usuários.</t>
  </si>
  <si>
    <t>TRF_98</t>
  </si>
  <si>
    <t>Renovação do contrato de prestação de serviços de manutenção do veículos</t>
  </si>
  <si>
    <t>O propósito da renovação se justifica, pela forma regular, continuada e satisfatória os serviços contratados, sendo cumpridas e mantidas todas as cláusulas e condições contratuais, não havendo nada que desabone a contratada. Registro ainda que a contratação não há dedicação exclusiva de mão de obra.</t>
  </si>
  <si>
    <t>TRF_99</t>
  </si>
  <si>
    <t>Renovação do contrato de abastecimento dos veículos oficiais</t>
  </si>
  <si>
    <t>Manutenção das atividades de transporte do Tribunal</t>
  </si>
  <si>
    <t>n/a</t>
  </si>
  <si>
    <t>TRF_REM_158</t>
  </si>
  <si>
    <t>0014257-77.2023.4.06.8000</t>
  </si>
  <si>
    <t>Solução para Gestão Patrimonial de bens móveis, imóveis e intangíveis</t>
  </si>
  <si>
    <t>A implementação de uma solução para gestão patrimonial é fundamental para o controle eficiente de bens móveis, imóveis e intangíveis, garantindo transparência e segurança. A não contratação pode levar a perdas patrimoniais, falhas na auditoria e dificuldades na gestão e fiscalização dos ativos da instituição.</t>
  </si>
  <si>
    <t>SUMES</t>
  </si>
  <si>
    <t>TRF_REM_159</t>
  </si>
  <si>
    <t>0015109-67.2024.4.06.8000</t>
  </si>
  <si>
    <t>Aquisição de solução de PAM</t>
  </si>
  <si>
    <t>Aquisição de Solução de Gerenciamento de Acesso Privilegiado (Privileged Access Management - PAM) para atender às necessidades de controle das operações dos sistemas e serviços dos sistemas do Tribunal Regional Federal da 6ª Região.</t>
  </si>
  <si>
    <t>"Garantir infraestrutura tecnológica
suficiente para continuidade da
prestação jurisdicional e dos processos
de trabalho administrativos críticos;  Implantar mecanismos essenciais de
segurança da informação"</t>
  </si>
  <si>
    <t>TRF_REM_160</t>
  </si>
  <si>
    <t>0015901-21.2024.4.06.8000</t>
  </si>
  <si>
    <t>Serviços especializados de gerenciamento de ativos tangíveis, na modalidade Facilities Management, compreendendo as atividades de planejamento, gerenciamento, e execução da manutenção e operação predial, com disponibilização de sistema informatizado de gestão operacional integrada, com fornecimento de mão de obra, materiais, peças e componentes de reposição.</t>
  </si>
  <si>
    <t xml:space="preserve">Necessidade de tornar eficiente a atividade administrativa, de forma a ser exercida com presteza, perfeição e rendimento, propiciando o correto e seguro funcionamento das edificações do TRF6. A não contratação impactará negativamente  considerando que haverá a necessidade de se contratar individualmente manutenções para as instalações, mobiliários e equipamentos.   </t>
  </si>
  <si>
    <t>Agilizar os trâmites administrativos;Estabelecer mecanismos mínimos de gestão operacional;Oferecer um ambiente saudável de trabalho;Otimizar o planejamento da execução orçamentária;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</si>
</sst>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R$-416]\ * #,##0.00_-;\-[$R$-416]\ * #,##0.00_-;_-[$R$-416]\ * &quot;-&quot;??_-;_-@_-"/>
    <numFmt numFmtId="165" formatCode="m/d/yy\ h:mm:ss"/>
  </numFmts>
  <fonts count="10">
    <font>
      <sz val="11"/>
      <color theme="1"/>
      <name val="Aptos Narrow"/>
      <family val="2"/>
      <scheme val="minor"/>
    </font>
    <font>
      <i/>
      <sz val="11"/>
      <color rgb="FF7F7F7F"/>
      <name val="Aptos Narrow"/>
      <family val="2"/>
      <scheme val="minor"/>
    </font>
    <font>
      <u/>
      <sz val="11"/>
      <color theme="10"/>
      <name val="Aptos Narrow"/>
      <family val="2"/>
      <scheme val="minor"/>
    </font>
    <font>
      <sz val="11"/>
      <name val="Calibri"/>
      <family val="2"/>
    </font>
    <font>
      <sz val="11"/>
      <name val="Aptos Narrow"/>
      <family val="2"/>
      <scheme val="minor"/>
    </font>
    <font>
      <sz val="11"/>
      <color rgb="FF000000"/>
      <name val="Calibri"/>
      <family val="2"/>
    </font>
    <font>
      <sz val="11"/>
      <color rgb="FF000000"/>
      <name val="Aptos Narrow"/>
      <family val="2"/>
      <scheme val="minor"/>
    </font>
    <font>
      <u/>
      <sz val="11"/>
      <color rgb="FF0563C1"/>
      <name val="Calibri"/>
      <family val="2"/>
    </font>
    <font>
      <u/>
      <sz val="11"/>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applyNumberFormat="0" applyFill="0" applyBorder="0" applyAlignment="0" applyProtection="0"/>
    <xf numFmtId="0" fontId="2" fillId="0" borderId="0" applyNumberFormat="0"/>
  </cellStyleXfs>
  <cellXfs count="34">
    <xf numFmtId="0" fontId="0" fillId="0" borderId="0" xfId="0"/>
    <xf numFmtId="165" fontId="4" fillId="0" borderId="0" xfId="1" applyNumberFormat="1" applyFont="1" applyFill="1"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1" fontId="0" fillId="0" borderId="0" xfId="0" quotePrefix="1" applyNumberFormat="1"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0" xfId="0" quotePrefix="1" applyAlignment="1">
      <alignment horizontal="center" vertical="center" wrapText="1"/>
    </xf>
    <xf numFmtId="1" fontId="0" fillId="0" borderId="0" xfId="0" applyNumberFormat="1" applyAlignment="1">
      <alignment horizontal="center" vertical="center" wrapText="1"/>
    </xf>
    <xf numFmtId="0" fontId="2" fillId="0" borderId="0" xfId="2" applyAlignment="1">
      <alignment horizontal="center" vertical="center" wrapText="1"/>
    </xf>
    <xf numFmtId="0" fontId="7"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xf>
    <xf numFmtId="0" fontId="4" fillId="0" borderId="0" xfId="0" applyFont="1" applyAlignment="1">
      <alignment vertical="center" wrapText="1"/>
    </xf>
    <xf numFmtId="1" fontId="4" fillId="0" borderId="0" xfId="0" quotePrefix="1" applyNumberFormat="1" applyFont="1" applyAlignment="1">
      <alignment horizontal="center" vertical="center" wrapText="1"/>
    </xf>
    <xf numFmtId="164"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vertical="center"/>
    </xf>
    <xf numFmtId="1" fontId="4" fillId="0" borderId="0" xfId="0" applyNumberFormat="1"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vertical="center" wrapText="1"/>
    </xf>
    <xf numFmtId="0" fontId="0" fillId="2" borderId="0" xfId="0" applyFill="1" applyAlignment="1">
      <alignment horizontal="center" vertical="center" wrapText="1"/>
    </xf>
    <xf numFmtId="0" fontId="5" fillId="2" borderId="0" xfId="0" applyFont="1" applyFill="1" applyAlignment="1">
      <alignment vertical="center" wrapText="1"/>
    </xf>
    <xf numFmtId="0" fontId="0" fillId="2" borderId="0" xfId="0" applyFill="1" applyAlignment="1">
      <alignment vertical="center" wrapText="1"/>
    </xf>
    <xf numFmtId="1" fontId="0" fillId="2" borderId="0" xfId="0" quotePrefix="1" applyNumberFormat="1" applyFill="1" applyAlignment="1">
      <alignment horizontal="center" vertical="center" wrapText="1"/>
    </xf>
    <xf numFmtId="164" fontId="0" fillId="2" borderId="0" xfId="0" applyNumberFormat="1" applyFill="1" applyAlignment="1">
      <alignment horizontal="center" vertical="center" wrapText="1"/>
    </xf>
    <xf numFmtId="0" fontId="6" fillId="0" borderId="0" xfId="0" applyFont="1" applyAlignment="1">
      <alignment horizontal="center" vertical="center" wrapText="1"/>
    </xf>
  </cellXfs>
  <cellStyles count="3">
    <cellStyle name="Hiperlink" xfId="2" builtinId="8"/>
    <cellStyle name="Normal" xfId="0" builtinId="0"/>
    <cellStyle name="Texto Explicativo" xfId="1" builtinId="53"/>
  </cellStyles>
  <dxfs count="61">
    <dxf>
      <numFmt numFmtId="1" formatCode="0"/>
      <fill>
        <patternFill patternType="none">
          <bgColor auto="1"/>
        </patternFill>
      </fill>
      <alignment horizontal="center" vertical="center" textRotation="0" wrapText="1" indent="0" justifyLastLine="0" shrinkToFit="0" readingOrder="0"/>
    </dxf>
    <dxf>
      <numFmt numFmtId="1" formatCode="0"/>
      <alignment horizontal="center" vertical="center" textRotation="0" wrapText="1" indent="0" justifyLastLine="0" shrinkToFit="0" readingOrder="0"/>
    </dxf>
    <dxf>
      <numFmt numFmtId="164" formatCode="_-[$R$-416]\ * #,##0.00_-;\-[$R$-416]\ * #,##0.00_-;_-[$R$-416]\ * &quot;-&quot;??_-;_-@_-"/>
      <fill>
        <patternFill patternType="none">
          <bgColor auto="1"/>
        </patternFill>
      </fill>
      <alignment horizontal="center" vertical="center" textRotation="0" wrapText="1" indent="0" justifyLastLine="0" shrinkToFit="0" readingOrder="0"/>
    </dxf>
    <dxf>
      <numFmt numFmtId="164" formatCode="_-[$R$-416]\ * #,##0.00_-;\-[$R$-416]\ * #,##0.00_-;_-[$R$-416]\ * &quot;-&quot;??_-;_-@_-"/>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30" formatCode="@"/>
      <fill>
        <patternFill patternType="none">
          <fgColor theme="4" tint="0.79998168889431442"/>
          <bgColor auto="1"/>
        </patternFill>
      </fill>
      <alignment horizontal="center" vertical="center" textRotation="0" wrapText="1" indent="0" justifyLastLine="0" shrinkToFit="0" readingOrder="0"/>
    </dxf>
    <dxf>
      <numFmt numFmtId="30" formatCode="@"/>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alignment horizontal="center" vertical="center" textRotation="0" wrapText="1" indent="0" justifyLastLine="0" shrinkToFit="0" readingOrder="0"/>
    </dxf>
    <dxf>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9" formatCode="dd/mm/yyyy"/>
      <fill>
        <patternFill patternType="none">
          <fgColor theme="4" tint="0.79998168889431442"/>
          <bgColor auto="1"/>
        </patternFill>
      </fill>
      <alignment horizontal="center" vertical="center" textRotation="0" wrapText="1" indent="0" justifyLastLine="0" shrinkToFit="0" readingOrder="0"/>
    </dxf>
    <dxf>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numFmt numFmtId="164" formatCode="_-[$R$-416]\ * #,##0.00_-;\-[$R$-416]\ * #,##0.00_-;_-[$R$-416]\ * &quot;-&quot;??_-;_-@_-"/>
      <alignment horizontal="center" vertical="center" textRotation="0" wrapText="1" indent="0" justifyLastLine="0" shrinkToFit="0" readingOrder="0"/>
    </dxf>
    <dxf>
      <numFmt numFmtId="164" formatCode="_-[$R$-416]\ * #,##0.00_-;\-[$R$-416]\ * #,##0.00_-;_-[$R$-416]\ * &quot;-&quot;??_-;_-@_-"/>
      <alignment horizontal="center" vertical="center" textRotation="0" wrapText="1" indent="0" justifyLastLine="0" shrinkToFit="0" readingOrder="0"/>
    </dxf>
    <dxf>
      <numFmt numFmtId="164" formatCode="_-[$R$-416]\ * #,##0.00_-;\-[$R$-416]\ * #,##0.00_-;_-[$R$-416]\ * &quot;-&quot;??_-;_-@_-"/>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4" formatCode="_-[$R$-416]\ * #,##0.00_-;\-[$R$-416]\ * #,##0.00_-;_-[$R$-416]\ * &quot;-&quot;??_-;_-@_-"/>
      <fill>
        <patternFill patternType="none">
          <bgColor auto="1"/>
        </patternFill>
      </fill>
      <alignment horizontal="center" vertical="center" textRotation="0" wrapText="1" indent="0" justifyLastLine="0" shrinkToFit="0" readingOrder="0"/>
    </dxf>
    <dxf>
      <numFmt numFmtId="164" formatCode="_-[$R$-416]\ * #,##0.00_-;\-[$R$-416]\ * #,##0.00_-;_-[$R$-416]\ * &quot;-&quot;??_-;_-@_-"/>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numFmt numFmtId="1" formatCode="0"/>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rgb="FFDDEBF7"/>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rgb="FFDDEBF7"/>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bgColor auto="1"/>
        </patternFill>
      </fill>
      <alignment horizontal="center" vertical="center" textRotation="0" wrapText="1" indent="0" justifyLastLine="0" shrinkToFit="0" readingOrder="0"/>
    </dxf>
    <dxf>
      <font>
        <color rgb="FF9C0006"/>
      </font>
      <fill>
        <patternFill>
          <bgColor rgb="FFFFC7CE"/>
        </patternFill>
      </fill>
    </dxf>
    <dxf>
      <border>
        <left style="thin">
          <color theme="8" tint="0.39994506668294322"/>
        </left>
        <right style="thin">
          <color theme="8" tint="0.39994506668294322"/>
        </right>
        <top style="thin">
          <color theme="8" tint="0.39994506668294322"/>
        </top>
        <bottom style="thin">
          <color theme="8" tint="0.39994506668294322"/>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f6jusbr-my.sharepoint.com/personal/glaucia_ribeiro_trf6_jus_br/Documents/PCA_PLOA_2026%20novo.xlsx" TargetMode="External"/><Relationship Id="rId1" Type="http://schemas.openxmlformats.org/officeDocument/2006/relationships/externalLinkPath" Target="https://trf6jusbr-my.sharepoint.com/personal/glaucia_ribeiro_trf6_jus_br/Documents/PCA_PLOA_2026%20no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CA SJMG 2026"/>
      <sheetName val="Comparação PCA SJMG"/>
      <sheetName val="PCA TRF 2026"/>
      <sheetName val="Quadro síntese"/>
      <sheetName val="Comparação PCA"/>
    </sheetNames>
    <sheetDataSet>
      <sheetData sheetId="0"/>
      <sheetData sheetId="1"/>
      <sheetData sheetId="2">
        <row r="1">
          <cell r="A1" t="str">
            <v>ID</v>
          </cell>
          <cell r="B1" t="str">
            <v>No ID</v>
          </cell>
          <cell r="C1" t="str">
            <v>Tipo</v>
          </cell>
          <cell r="D1" t="str">
            <v>Unidade demandante</v>
          </cell>
          <cell r="E1" t="str">
            <v>Subunidade</v>
          </cell>
          <cell r="F1" t="str">
            <v>Objeto</v>
          </cell>
          <cell r="G1" t="str">
            <v>Quant.</v>
          </cell>
          <cell r="H1" t="str">
            <v>U.M.</v>
          </cell>
          <cell r="I1" t="str">
            <v>Justificativa</v>
          </cell>
          <cell r="J1" t="str">
            <v>Valor anual proposto</v>
          </cell>
          <cell r="K1" t="str">
            <v>Valor aprovado</v>
          </cell>
        </row>
        <row r="2">
          <cell r="A2" t="str">
            <v>TRF_10</v>
          </cell>
          <cell r="B2">
            <v>10</v>
          </cell>
          <cell r="C2" t="str">
            <v>ORDINÁRIA</v>
          </cell>
          <cell r="D2" t="str">
            <v>SECGP</v>
          </cell>
          <cell r="E2" t="str">
            <v>SUASA</v>
          </cell>
          <cell r="F2" t="str">
            <v>Contratação de atividades voltadas ao programa de Gestão em Qualidade de Vida no Trabalho - BEM VIVER</v>
          </cell>
          <cell r="G2" t="str">
            <v>Diversas</v>
          </cell>
          <cell r="H2" t="str">
            <v>Atividades</v>
          </cell>
          <cell r="I2" t="str">
            <v>A contratação de atividades para o Programa de Gestão em Qualidade de Vida e Trabalho – BEM VIVER é essencial para promover o bem-estar físico, psicológico e social do corpo funcional, conforme diretrizes das Resoluções CNJ nº 207/2015, nº 240/2016 e nº 201/2015. A não contratação compromete ações contínuas de saúde, inclusão, clima organizacional e valorização dos servidores.</v>
          </cell>
          <cell r="J2">
            <v>150000</v>
          </cell>
          <cell r="K2">
            <v>150000</v>
          </cell>
        </row>
        <row r="3">
          <cell r="A3" t="str">
            <v>TRF_100_PE</v>
          </cell>
          <cell r="B3">
            <v>100</v>
          </cell>
          <cell r="C3" t="str">
            <v>ORDINÁRIA</v>
          </cell>
          <cell r="D3" t="str">
            <v>PRESI</v>
          </cell>
          <cell r="F3" t="str">
            <v>Buffet para eventos do Comitê Jus-Povos</v>
          </cell>
          <cell r="I3" t="str">
            <v>Justifica-se a contratação de coffee break para 02 encontros do Comitê Interinstitucional JusPovos em 2026. O serviço garante hospitalidade e integração, favorecendo diálogo e alinhamento de ações em acesso à justiça e sustentabilidade para povos e comunidades tradicionais. O Buffet completo assegura qualidade, segurança sanitária e práticas sustentáveis (sem descartáveis e com gestão de resíduos). É medida necessária à adequada recepção de autoridades e ao reforço da imagem institucional do TRF6 e da cooperação interinstitucional.</v>
          </cell>
          <cell r="J3">
            <v>60000</v>
          </cell>
          <cell r="K3">
            <v>60000</v>
          </cell>
        </row>
        <row r="4">
          <cell r="A4" t="str">
            <v>TRF_101_PE</v>
          </cell>
          <cell r="B4">
            <v>101</v>
          </cell>
          <cell r="C4" t="str">
            <v>ORDINÁRIA</v>
          </cell>
          <cell r="D4" t="str">
            <v>ASESA</v>
          </cell>
          <cell r="F4" t="str">
            <v>Compra de créditos de carbono, com preferência a projetos ambientais realizados em Minas Gerais, emitidos com certificação de empresas certificadoras</v>
          </cell>
          <cell r="I4" t="str">
            <v>Justifica-se a compra de créditos de carbono para compensar as 474 toneladas de CO₂ emitidas pelo TRF6 em 2024, conforme metas da Resolução CNJ 594/2024. A medida atende à obrigação de compensação prevista no Plano de Descarbonização, sendo mais viável que projetos próprios de reflorestamento. A aquisição garante conformidade normativa e compromisso institucional com a sustentabilidade.</v>
          </cell>
          <cell r="J4">
            <v>30000</v>
          </cell>
          <cell r="K4">
            <v>20000</v>
          </cell>
        </row>
        <row r="5">
          <cell r="A5" t="str">
            <v>TRF_102_PE</v>
          </cell>
          <cell r="B5">
            <v>102</v>
          </cell>
          <cell r="C5" t="str">
            <v>ORDINÁRIA</v>
          </cell>
          <cell r="D5" t="str">
            <v>ASCOM</v>
          </cell>
          <cell r="F5" t="str">
            <v>Reforma de uma sala localizada no G1 da sede do TRF6, que será adaptada para funcionar como estúdio multimídia de gravação e produção</v>
          </cell>
          <cell r="I5" t="str">
            <v>Necessidade de realizar intervenções com segurança e eficiência técnica. A não contratação pode comprometer prazos, qualidade e a integridade das instalações.</v>
          </cell>
          <cell r="J5">
            <v>295200</v>
          </cell>
          <cell r="K5">
            <v>295200</v>
          </cell>
        </row>
        <row r="6">
          <cell r="A6" t="str">
            <v>TRF_103_PE</v>
          </cell>
          <cell r="B6">
            <v>103</v>
          </cell>
          <cell r="C6" t="str">
            <v>ORDINÁRIA</v>
          </cell>
          <cell r="D6" t="str">
            <v>ASESA</v>
          </cell>
          <cell r="F6" t="str">
            <v>Plantas, vasos, insumos, substratos e fertilizantes</v>
          </cell>
          <cell r="I6" t="str">
            <v>Alinhada às diretrizes das Resoluções CNJ nº 400/2021 e 401/2021 que dispõe sobre política de sustentabilidade no âmbito do Poder Judiciário.
 Trata-se de ação que visa incentivar e promover a prática de sustentabilidade e reduzir o impacto ambiental, criando um ambiente de trabalho mais verde e harmonioso em cada sala do tribunal e das Subseções Judiciárias, pelos próprios servidores. Fomentar boas práticas para o inter-relacionamento dos servidores por meio de trocas de experiências com o manejo das plantas e incentivo à cultura da aproximação com a natureza, criando um meio ambiente de trabalho equilibrado e harmonioso. Estudos comprovam que ambientes de trabalho equilibrados promovem um maior desempenho e bem-estar dos colaboradores. Esta alinhado ao PLS e a Qualidade de vida dos servidores,.</v>
          </cell>
          <cell r="J6">
            <v>102000</v>
          </cell>
          <cell r="K6">
            <v>32000</v>
          </cell>
        </row>
        <row r="7">
          <cell r="A7" t="str">
            <v>TRF_104_PE</v>
          </cell>
          <cell r="B7">
            <v>104</v>
          </cell>
          <cell r="C7" t="str">
            <v>ORDINÁRIA</v>
          </cell>
          <cell r="D7" t="str">
            <v>ASCOM</v>
          </cell>
          <cell r="F7" t="str">
            <v>Equipamentos de áudio, vídeo, iluminação e tecnologia da informação, voltados para a implantação de estúdio multimídia de gravação e produção</v>
          </cell>
          <cell r="I7" t="str">
            <v>A contratação de equipamentos de áudio, vídeo, iluminação e tecnologia da informação para o estúdio multimídia de gravação e produção justifica-se pela necessidade de modernizar e ampliar a capacidade de comunicação institucional. A instalação de um estúdio próprio possibilitará a produção de conteúdos audiovisuais com qualidade técnica e profissional, assegurando maior eficiência na divulgação de informações, campanhas institucionais, capacitações e eventos. Além de otimizar recursos financeiros e humanos, o estúdio também contribuirá diretamente para a transparência, a inovação e a melhoria da prestação de serviços à sociedade.</v>
          </cell>
          <cell r="J7">
            <v>273535</v>
          </cell>
          <cell r="K7">
            <v>273535</v>
          </cell>
        </row>
        <row r="8">
          <cell r="A8" t="str">
            <v>TRF_105_PE</v>
          </cell>
          <cell r="B8">
            <v>105</v>
          </cell>
          <cell r="C8" t="str">
            <v>ORDINÁRIA</v>
          </cell>
          <cell r="D8" t="str">
            <v>ASCOM</v>
          </cell>
          <cell r="F8" t="str">
            <v>Projetos técnicos especializados para montagem de um estúdio de gravação de podcast da 6ª Região</v>
          </cell>
          <cell r="I8" t="str">
            <v>Necessidade de contratar projeto arquitetônico para garantir funcionalidade e estética do espaço. A ausência pode resultar em erros e retrabalhos.</v>
          </cell>
          <cell r="J8">
            <v>12800</v>
          </cell>
          <cell r="K8">
            <v>12800</v>
          </cell>
        </row>
        <row r="9">
          <cell r="A9" t="str">
            <v>TRF_106_PE</v>
          </cell>
          <cell r="B9">
            <v>106</v>
          </cell>
          <cell r="C9" t="str">
            <v>ORDINÁRIA</v>
          </cell>
          <cell r="D9" t="str">
            <v>ASESA</v>
          </cell>
          <cell r="F9" t="str">
            <v>Empresa de consultoria especializada para realização de Inventário de Gases de Efeito Estufa da Justiça Federal da 6ª Região</v>
          </cell>
          <cell r="I9" t="str">
            <v>Justifica-se a contratação de consultoria para o segundo Inventário de GEE do TRF6 em 2026, conforme metas da Resolução CNJ 594/2024. A medida é essencial para consolidar dados fidedignos, atender ao Programa Justiça Carbono Zero e avançar rumo à neutralidade de carbono até 2030. O inventário é etapa obrigatória e estratégica para a redução e compensação das emissões do órgão.</v>
          </cell>
          <cell r="J9">
            <v>20000</v>
          </cell>
          <cell r="K9">
            <v>20000</v>
          </cell>
        </row>
        <row r="10">
          <cell r="C10" t="str">
            <v>CONTÍNUA</v>
          </cell>
          <cell r="D10" t="str">
            <v>SECGP</v>
          </cell>
          <cell r="F10" t="str">
            <v>Programa de Residência Jurídica - 52 Residentes</v>
          </cell>
          <cell r="J10">
            <v>3007680</v>
          </cell>
          <cell r="K10">
            <v>3007680</v>
          </cell>
        </row>
        <row r="11">
          <cell r="A11" t="str">
            <v>TRF_107_PE</v>
          </cell>
          <cell r="B11">
            <v>107</v>
          </cell>
          <cell r="C11" t="str">
            <v>ORDINÁRIA</v>
          </cell>
          <cell r="D11" t="str">
            <v>Comissão de Participação Feminina</v>
          </cell>
          <cell r="F11" t="str">
            <v>Promoção de eventos e palestras</v>
          </cell>
          <cell r="I11" t="str">
            <v>Divulgação e convites pra eventos que tratam do tema.</v>
          </cell>
          <cell r="J11">
            <v>50000</v>
          </cell>
          <cell r="K11">
            <v>50000</v>
          </cell>
        </row>
        <row r="12">
          <cell r="C12" t="str">
            <v>CONTÍNUA</v>
          </cell>
          <cell r="D12" t="str">
            <v>COSIT</v>
          </cell>
          <cell r="F12" t="str">
            <v>Contratação de motoristas</v>
          </cell>
          <cell r="J12">
            <v>2131557.36</v>
          </cell>
          <cell r="K12">
            <v>2131557.36</v>
          </cell>
        </row>
        <row r="13">
          <cell r="A13" t="str">
            <v>TRF_108_PE</v>
          </cell>
          <cell r="B13">
            <v>108</v>
          </cell>
          <cell r="C13" t="str">
            <v>ORDINÁRIA</v>
          </cell>
          <cell r="D13" t="str">
            <v>SECGP</v>
          </cell>
          <cell r="F13" t="str">
            <v>Instituição para realização do processo seletivo dos residentes jurídicos</v>
          </cell>
          <cell r="I13" t="str">
            <v>Permitir a continuidade do programa de residência jurídica .</v>
          </cell>
          <cell r="J13">
            <v>250000</v>
          </cell>
          <cell r="K13">
            <v>0</v>
          </cell>
        </row>
        <row r="14">
          <cell r="A14" t="str">
            <v>TRF_109_PE</v>
          </cell>
          <cell r="B14">
            <v>109</v>
          </cell>
          <cell r="C14" t="str">
            <v>ORDINÁRIA</v>
          </cell>
          <cell r="D14" t="str">
            <v>ASGES</v>
          </cell>
          <cell r="F14" t="str">
            <v>Consultoria especializada em Business Process Management and Notation (BPMN 2.0), visando apoiar a instituição no desenho, mapeamento, modelagem, padronização e otimização de processos de negócio</v>
          </cell>
          <cell r="I14" t="str">
            <v>A contratação da consultoria especializada em BPMN 2.0 atende à necessidade institucional de implementar um modelo gerencial capaz de oferecer uma visão sistêmica da organização, alinhado às diretrizes da reforma administrativa e às crescentes demandas da sociedade por maior transparência, eficiência e qualidade dos serviços públicos. O mapeamento de processos críticos, já previamente levantados, é essencial para identificar oportunidades de simplificação, integração entre equipes, redução de retrabalho e melhoria contínua dos fluxos de trabalho, contribuindo diretamente para o aperfeiçoamento da gestão, o uso racional dos recursos e a geração de valor para o cidadão.</v>
          </cell>
          <cell r="J14">
            <v>27300</v>
          </cell>
          <cell r="K14">
            <v>27300</v>
          </cell>
        </row>
        <row r="15">
          <cell r="C15" t="str">
            <v>CONTÍNUA</v>
          </cell>
          <cell r="D15" t="str">
            <v>COSIT</v>
          </cell>
          <cell r="F15" t="str">
            <v>Contratação de empresa especializada para fornecimento de mão de obra de bombeiro civil</v>
          </cell>
          <cell r="J15">
            <v>1952590.7999999998</v>
          </cell>
          <cell r="K15">
            <v>1952590.7999999998</v>
          </cell>
        </row>
        <row r="16">
          <cell r="A16" t="str">
            <v>TRF_11_PE</v>
          </cell>
          <cell r="C16" t="str">
            <v>ORDINÁRIA</v>
          </cell>
          <cell r="D16" t="str">
            <v>SECGP</v>
          </cell>
          <cell r="E16" t="str">
            <v>SUASA</v>
          </cell>
          <cell r="F16" t="str">
            <v>Contratação de atividades voltadas ao projeto Vida 360</v>
          </cell>
          <cell r="G16">
            <v>12</v>
          </cell>
          <cell r="H16" t="str">
            <v>Encontros mensais online</v>
          </cell>
          <cell r="I16" t="str">
            <v>A contratação de atividades voltadas ao Projeto Vida 360 – Propósito, Saúde e Felicidade é necessária para promover bem-estar integral, saúde e qualidade de vida aos magistrados e servidores, alinhando-se aos programas institucionais já em curso e às diretrizes das Resoluções CNJ nº 207/2015, nº 240/2016 e da Portaria PRESI 63/2024. A não contratação limita ações de cuidado contínuo e integrativo, impactando negativamente a saúde, motivação e satisfação do corpo funcional.</v>
          </cell>
          <cell r="J16">
            <v>133440</v>
          </cell>
          <cell r="K16">
            <v>133440</v>
          </cell>
        </row>
        <row r="17">
          <cell r="A17" t="str">
            <v>TRF_110</v>
          </cell>
          <cell r="C17" t="str">
            <v>ORDINÁRIA</v>
          </cell>
          <cell r="D17" t="str">
            <v>ASESA</v>
          </cell>
          <cell r="F17" t="str">
            <v>Compra de várias mudas de plantas ornamentais</v>
          </cell>
          <cell r="I17" t="str">
            <v xml:space="preserve"> Alinhada às diretrizes das Resoluções CNJ nº 400/2021 e 401/2021 que dispõe sobre política de sustentabilidade no âmbito do Poder Judiciário.
Trata-se de ação que visa incentivar e promover a prática de sustentabilidade e reduzir o impacto ambiental, criando um ambiente de trabalho mais verde e harmonioso em cada sala do tribunal e das Subseções Judiciárias, pelos próprios servidores. Fomentar boas práticas para o interrelacionamento dos servidores por meio de trocas de experiências com o manejo das plantas e incentivo à cultura da aproximação com a natureza, criando um meio ambiente de trabalho equilibrado e harmonioso. Estudos comprovam que ambientes de trabalho equilibrados promovem um maior desempenho e bem-estar dos colaboradores. Esta alinhado ao PLS e a Qualidade de vida dos servidores, juízes, magistrados, estagiários, prestadores de serviços e demais colaboradores.
 </v>
          </cell>
        </row>
        <row r="18">
          <cell r="C18" t="str">
            <v>CONTÍNUA</v>
          </cell>
          <cell r="D18" t="str">
            <v>DIGER</v>
          </cell>
          <cell r="F18" t="str">
            <v>Diárias - 30% de acréscimo para 2026, considerando execução até JUN/2025.</v>
          </cell>
          <cell r="J18">
            <v>1456000</v>
          </cell>
          <cell r="K18">
            <v>1456000</v>
          </cell>
        </row>
        <row r="19">
          <cell r="A19" t="str">
            <v>TRF_112</v>
          </cell>
          <cell r="C19" t="str">
            <v>ORDINÁRIA</v>
          </cell>
          <cell r="D19" t="str">
            <v>SECTI</v>
          </cell>
          <cell r="F19" t="str">
            <v>Serviços de gestão de conteúdo, avaliação de desempenho, melhorias, desenvolvimento, manutenção e sustentação do novo Portal institucional da Justiça Federal da 6ª Região (JF6), exclusivamente na plataforma WordPress, compreendendo o site público e a intranet corporativa</v>
          </cell>
          <cell r="I19" t="str">
            <v>A contratação é necessária devido à obsolescência tecnológica do atual Portal institucional, que apresenta limitações estruturais, problemas recorrentes de desempenho e ausência de conformidade plena com normas de acessibilidade. A atualização tecnológica visa garantir estabilidade operacional, aprimorar a experiência do usuário, assegurar transparência e segurança institucional, bem como cumprir integralmente as diretrizes regulatórias do CNJ.</v>
          </cell>
          <cell r="J19">
            <v>1500000</v>
          </cell>
          <cell r="K19">
            <v>0</v>
          </cell>
        </row>
        <row r="20">
          <cell r="C20" t="str">
            <v>CONTÍNUA</v>
          </cell>
          <cell r="D20" t="str">
            <v>SECGP</v>
          </cell>
          <cell r="F20" t="str">
            <v>Programa de Estágio do TRF6. Quantitativo de bolsas: 109. Valor atual da bolsa R$1.000,00.</v>
          </cell>
          <cell r="J20">
            <v>1308000</v>
          </cell>
          <cell r="K20">
            <v>1308000</v>
          </cell>
        </row>
        <row r="21">
          <cell r="A21" t="str">
            <v>TRF_113</v>
          </cell>
          <cell r="C21" t="str">
            <v>ORDINÁRIA</v>
          </cell>
          <cell r="D21" t="str">
            <v>SECTI</v>
          </cell>
          <cell r="F21" t="str">
            <v>Solução de telefonia IP, Serviço Móvel Pessoal, Internet Satélite e aparelhos de telefone em comodato</v>
          </cell>
          <cell r="I21" t="str">
            <v>Justifica-se a contratação de solução de telefonia em modelo UCaaS para substituir o sistema atual da JF6, obsoleto e repleto de falhas operacionais e contratuais. Além do fim do suporte técnico às centrais existentes, os aparelhos são irregulares e sem padrão. A nova solução trará modernização, eficiência, integração de serviços e manterá as faixas numéricas consolidadas junto ao público.</v>
          </cell>
          <cell r="J21">
            <v>800000</v>
          </cell>
          <cell r="K21">
            <v>0</v>
          </cell>
        </row>
        <row r="22">
          <cell r="A22" t="str">
            <v>TRF_114</v>
          </cell>
          <cell r="C22" t="str">
            <v>ORDINÁRIA</v>
          </cell>
          <cell r="D22" t="str">
            <v>SECTI</v>
          </cell>
          <cell r="F22" t="str">
            <v>Projeto para Segurança do DATACENTER  (fornecimento, instalação, configuração e comissionamento de sistemas integrados de combate a incêndio com agente limpo; controle de acesso físico e monitoramento eletrônico (CFTV e sensores), incluindo todos os equipamentos, materiais, mão de obra técnica e suporte necessários)</v>
          </cell>
          <cell r="I22" t="str">
            <v>Justifica-se a contratação de projeto completo para segurança do datacenter da JF6, incluindo sistemas de combate a incêndio com agente limpo, controle de acesso físico e monitoramento eletrônico, visando proteger ativos críticos de tecnologia.
A ausência dessa solução representa risco elevado de indisponibilidade ou perda de dados sensíveis, interrupção de serviços judiciais e danos estruturais irreversíveis.
A medida garante a integridade física do ambiente, a continuidade operacional e a conformidade com normas de segurança da informação e infraestrutura.</v>
          </cell>
          <cell r="J22">
            <v>60000</v>
          </cell>
          <cell r="K22">
            <v>60000</v>
          </cell>
        </row>
        <row r="23">
          <cell r="A23" t="str">
            <v>TRF_115</v>
          </cell>
          <cell r="C23" t="str">
            <v>ORDINÁRIA</v>
          </cell>
          <cell r="D23" t="str">
            <v>SECTI</v>
          </cell>
          <cell r="F23" t="str">
            <v>Microfone tipo mesa, com captação direcional e áudio de alta qualidade</v>
          </cell>
          <cell r="I23" t="str">
            <v>A contratação de microfone para a sala de audiência justifica-se pela necessidade de garantir a adequada captação e reprodução do áudio durante as sessões, assegurando a fidelidade dos registros orais e o pleno exercício do contraditório e da ampla defesa. Equipamentos de áudio de qualidade são essenciais para a condução regular dos atos processuais, especialmente em ambientes onde se realizam gravações e transmissões. A ausência ou o uso de microfones inadequados compromete a inteligibilidade das falas, podendo prejudicar o andamento dos trabalhos e a segurança jurídica dos processos. Dessa forma, a aquisição visa atender à demanda técnica e funcional do ambiente forense, conforme os princípios da eficiência e da continuidade do serviço público.</v>
          </cell>
          <cell r="J23">
            <v>600000</v>
          </cell>
          <cell r="K23">
            <v>0</v>
          </cell>
        </row>
        <row r="24">
          <cell r="A24" t="str">
            <v>TRF_116</v>
          </cell>
          <cell r="C24" t="str">
            <v>ORDINÁRIA</v>
          </cell>
          <cell r="D24" t="str">
            <v>ESMAG</v>
          </cell>
          <cell r="F24" t="str">
            <v>Equipamentos e materiais de encadernação (máquina encadernadora espiral;espirais, plástico para capas)</v>
          </cell>
          <cell r="I24" t="str">
            <v>Necessidade de reposição de materiais de escritório para manter a continuidade das atividades administrativas. A não contratação pode comprometer a execução de tarefas rotineiras.</v>
          </cell>
          <cell r="J24">
            <v>1232.8</v>
          </cell>
          <cell r="K24">
            <v>0</v>
          </cell>
        </row>
        <row r="25">
          <cell r="A25" t="str">
            <v>TRF_118</v>
          </cell>
          <cell r="C25" t="str">
            <v>ORDINÁRIA</v>
          </cell>
          <cell r="D25" t="str">
            <v>ESMAG</v>
          </cell>
          <cell r="F25" t="str">
            <v>1 (uma) impressora a laser multifuncional colorida;
1000 (mil) folhas de papel certificado A4, gramatura 200 g/m²</v>
          </cell>
          <cell r="I25" t="str">
            <v>Necessidade de renovar e modernizar o estoque de materiais de escritório para garantir eficiência no trabalho. A não contratação pode impactar a qualidade e a agilidade das atividades.</v>
          </cell>
          <cell r="J25">
            <v>7000</v>
          </cell>
          <cell r="K25">
            <v>0</v>
          </cell>
        </row>
        <row r="26">
          <cell r="C26" t="str">
            <v>CONTÍNUA</v>
          </cell>
          <cell r="D26" t="str">
            <v>SECGP</v>
          </cell>
          <cell r="E26" t="str">
            <v>SEREB</v>
          </cell>
          <cell r="F26" t="str">
            <v>Auxílio-moradia</v>
          </cell>
          <cell r="J26">
            <v>730000</v>
          </cell>
          <cell r="K26">
            <v>730000</v>
          </cell>
        </row>
        <row r="27">
          <cell r="A27" t="str">
            <v>TRF_119</v>
          </cell>
          <cell r="C27" t="str">
            <v>ORDINÁRIA</v>
          </cell>
          <cell r="D27" t="str">
            <v>ASESA</v>
          </cell>
          <cell r="F27" t="str">
            <v>Atividades para os seminários de sustentabilidade e acessibilidade</v>
          </cell>
          <cell r="I27" t="str">
            <v>Justifica-se a realização de seminários promovidos pela ASESA para fortalecer a cultura de sustentabilidade, acessibilidade e inclusão na JF6.
Esses eventos ampliam a conscientização, incentivam a participação interna e externa, e aprimoram a gestão do Plano de Logística Sustentável, em alinhamento com as diretrizes do CNJ.</v>
          </cell>
          <cell r="J27">
            <v>120000</v>
          </cell>
          <cell r="K27">
            <v>0</v>
          </cell>
        </row>
        <row r="28">
          <cell r="A28" t="str">
            <v>TRF_12</v>
          </cell>
          <cell r="C28" t="str">
            <v>ORDINÁRIA</v>
          </cell>
          <cell r="D28" t="str">
            <v>SECAM</v>
          </cell>
          <cell r="E28" t="str">
            <v>SUGED</v>
          </cell>
          <cell r="F28" t="str">
            <v>Contratação de atividades voltadas à promoção de eventos sobre datas relevantes, simpósios, produção de banners, palestras, workshops e congêneres.</v>
          </cell>
          <cell r="G28" t="str">
            <v>3</v>
          </cell>
          <cell r="H28" t="str">
            <v>Serviços</v>
          </cell>
          <cell r="I28" t="str">
            <v>A contratação de atividades como eventos, simpósios, palestras e materiais institucionais visa promover a cultura e identidade da Justiça Federal da 6ª Região, fortalecendo sua relação com a sociedade. A não contratação compromete a transparência, a valorização da memória institucional e a comunicação com o público interno e externo.</v>
          </cell>
          <cell r="J28">
            <v>20000</v>
          </cell>
          <cell r="K28">
            <v>0</v>
          </cell>
        </row>
        <row r="29">
          <cell r="A29" t="str">
            <v>TRF_120</v>
          </cell>
          <cell r="C29" t="str">
            <v>ORDINÁRIA</v>
          </cell>
          <cell r="D29" t="str">
            <v>ASESA</v>
          </cell>
          <cell r="F29" t="str">
            <v>Ações para a Semana do meio ambiente (palestrantes, workshop, expositores, transporte)</v>
          </cell>
          <cell r="I29" t="str">
            <v>Justifica-se a realização da Semana do Meio Ambiente para promover boas práticas de sustentabilidade, acessibilidade e inclusão, com participação interna e externa. A iniciativa fortalece a gestão ambiental, social e administrativa da JF6 e contribui para o aprimoramento do Plano de Logística Sustentável, em alinhamento às diretrizes do CNJ.</v>
          </cell>
          <cell r="J29">
            <v>115000</v>
          </cell>
          <cell r="K29">
            <v>45000</v>
          </cell>
        </row>
        <row r="30">
          <cell r="A30" t="str">
            <v>TRF_121</v>
          </cell>
          <cell r="C30" t="str">
            <v>ORDINÁRIA</v>
          </cell>
          <cell r="D30" t="str">
            <v>ASESA</v>
          </cell>
          <cell r="F30" t="str">
            <v>Ações para o evento SUSTENTAJUD</v>
          </cell>
          <cell r="I30" t="str">
            <v>A efetivação do Selo SustentaJud será no reconhecimento de suas ações no TRF6, estimulando a participação de todos para obtenção de êxito na gestão administrativa,  social e até econômica, pois com essa ações podem diminuir gastos no poder público.
A não contração pode inviabilizar o cumprimento dos normativos do conselho Nacional de Justiça.</v>
          </cell>
          <cell r="J30">
            <v>56250</v>
          </cell>
          <cell r="K30">
            <v>36250</v>
          </cell>
        </row>
        <row r="31">
          <cell r="A31" t="str">
            <v>TRF_122</v>
          </cell>
          <cell r="C31" t="str">
            <v>NOVA - CONTÍNUA</v>
          </cell>
          <cell r="D31" t="str">
            <v>ASESA</v>
          </cell>
          <cell r="F31" t="str">
            <v>Coleta de recicláveis quinzenal em cada um dos endereços da Justiça Federal de Primeiro e Segundo Graus na região metropolitana de Belo Horizonte</v>
          </cell>
          <cell r="I31" t="str">
            <v>A coleta seletiva faz parte das metas do PLS 2023-2026, bem como tem seus indicadores de destinação de resíduos monitorados e informados ao CNJ.</v>
          </cell>
          <cell r="J31">
            <v>27360</v>
          </cell>
          <cell r="K31">
            <v>27360</v>
          </cell>
        </row>
        <row r="32">
          <cell r="C32" t="str">
            <v>CONTÍNUA</v>
          </cell>
          <cell r="D32" t="str">
            <v>SECGP</v>
          </cell>
          <cell r="F32" t="str">
            <v>Auxílio transporte para estagiários e residentes no valor de R$12,00 ao dia, considerando 22 dias úteis.</v>
          </cell>
          <cell r="J32">
            <v>510048</v>
          </cell>
          <cell r="K32">
            <v>510048</v>
          </cell>
        </row>
        <row r="33">
          <cell r="A33" t="str">
            <v>TRF_123</v>
          </cell>
          <cell r="C33" t="str">
            <v>ORDINÁRIA</v>
          </cell>
          <cell r="D33" t="str">
            <v>ASESA</v>
          </cell>
          <cell r="F33" t="str">
            <v>Realização ações relacionadas à SEMANA DA ACESSIBILIDADE 2026</v>
          </cell>
          <cell r="I33" t="str">
            <v>A promoção da Semana da Acessibilidade e as ações inclusas nesta são essenciais para divulgar as boas práticas, disseminar informações atualizadas sobre o tema, estimulando a sensibilização do público interno (magistrados, servidores, estagiários, terceirizados, conciliadores e facilitadores restaurativos) e externo, e fomentar melhoria da capacitação, a cultura e a disseminação de informações.
Para garantir a acessibilidade e inclusão no Tribunal Regional da 6ª Região, em conformidade com as diretrizes estabelecidas pelo Conselho Nacional de Justiça (CNJ) e pela legislação brasileira, é fundamental a realização da Semana da Acessibilidade.</v>
          </cell>
          <cell r="J33">
            <v>165000</v>
          </cell>
          <cell r="K33">
            <v>65000</v>
          </cell>
        </row>
        <row r="34">
          <cell r="A34" t="str">
            <v>TRF_124</v>
          </cell>
          <cell r="C34" t="str">
            <v>ORDINÁRIA</v>
          </cell>
          <cell r="D34" t="str">
            <v>ESMAG</v>
          </cell>
          <cell r="F34" t="str">
            <v>200 (duzentas) pastas personalizadas A4 com bolsa, laminação fosca, em papel couchê, associada a serviço de impressão de arte a ser produzida pela Escola de Magistratura</v>
          </cell>
          <cell r="I34" t="str">
            <v>Necessidade de aquisição de materiais de escritório para atender a novas demandas operacionais. A ausência pode atrasar projetos e prejudicar a produtividade.</v>
          </cell>
          <cell r="J34">
            <v>1500</v>
          </cell>
          <cell r="K34">
            <v>0</v>
          </cell>
        </row>
        <row r="35">
          <cell r="A35" t="str">
            <v>TRF_125</v>
          </cell>
          <cell r="C35" t="str">
            <v>ORDINÁRIA</v>
          </cell>
          <cell r="D35" t="str">
            <v>SECJU</v>
          </cell>
          <cell r="F35" t="str">
            <v>Becas para secretárias de sessões de julgamento, capas para os técnicos de áudio e som que dão suporte às sessões de julgamento e micro-ondas de 20 litros</v>
          </cell>
          <cell r="I35" t="str">
            <v>Necessidade de reposição de materiais de escritório para manter a continuidade das atividades administrativas. A não contratação pode comprometer a execução de tarefas rotineiras.</v>
          </cell>
          <cell r="J35">
            <v>10000</v>
          </cell>
          <cell r="K35">
            <v>10000</v>
          </cell>
        </row>
        <row r="36">
          <cell r="A36" t="str">
            <v>TRF_126</v>
          </cell>
          <cell r="C36" t="str">
            <v>ORDINÁRIA</v>
          </cell>
          <cell r="D36" t="str">
            <v>SECJU</v>
          </cell>
          <cell r="F36" t="str">
            <v>03 (três) cronômetros digitais de mesa/parede e 10 (dez) prismas de mesa</v>
          </cell>
          <cell r="I36" t="str">
            <v>Necessidade de aquisição de materiais de escritório para atender a novas demandas operacionais. A ausência pode atrasar projetos e prejudicar a produtividade.</v>
          </cell>
          <cell r="J36">
            <v>1000</v>
          </cell>
          <cell r="K36">
            <v>1000</v>
          </cell>
        </row>
        <row r="37">
          <cell r="A37" t="str">
            <v>TRF_127</v>
          </cell>
          <cell r="C37" t="str">
            <v>ORDINÁRIA</v>
          </cell>
          <cell r="D37" t="str">
            <v>ESMAG</v>
          </cell>
          <cell r="F37" t="str">
            <v>1 bobina de insul-film espelhado, G5 (nível de tonalidade 5%), de 1,20m (altura) x 15m (comprimento), associada ao respectivo serviço de instalação</v>
          </cell>
          <cell r="I37" t="str">
            <v>Necessidade de adequação da luminosidade das janelas aos cursos ministrados na Escola</v>
          </cell>
          <cell r="J37">
            <v>1200</v>
          </cell>
          <cell r="K37">
            <v>0</v>
          </cell>
        </row>
        <row r="38">
          <cell r="A38" t="str">
            <v>TRF_128</v>
          </cell>
          <cell r="C38" t="str">
            <v>ORDINÁRIA</v>
          </cell>
          <cell r="D38" t="str">
            <v>SECAM</v>
          </cell>
          <cell r="F38" t="str">
            <v>Modernização de equipamentos de áudio e vídeo (Kit móvel)</v>
          </cell>
          <cell r="I38" t="str">
            <v>A contratação de novos equipamentos de áudio e vídeo é necessária em razão da defasagem tecnológica dos atuais, que podem comprometer a qualidade das transmissões.</v>
          </cell>
          <cell r="J38">
            <v>2000000</v>
          </cell>
          <cell r="K38">
            <v>1000000</v>
          </cell>
        </row>
        <row r="39">
          <cell r="A39" t="str">
            <v>TRF_129</v>
          </cell>
          <cell r="C39" t="str">
            <v>ORDINÁRIA</v>
          </cell>
          <cell r="D39" t="str">
            <v>SECAM</v>
          </cell>
          <cell r="F39" t="str">
            <v>Melhoria na acústica das salas de reuniões instaladas no Ed. ERA e nos gabinetes desembargadores</v>
          </cell>
          <cell r="I39" t="str">
            <v>A melhoria acústica das salas de reuniões do ED. ERA, gabinetes de desembargadores, para garantir privacidade, reduzir ruídos externos e proporcionar melhores condições de trabalho e atendimento.</v>
          </cell>
          <cell r="J39">
            <v>700000</v>
          </cell>
          <cell r="K39">
            <v>0</v>
          </cell>
        </row>
        <row r="40">
          <cell r="C40" t="str">
            <v>ORDINÁRIA</v>
          </cell>
          <cell r="D40" t="str">
            <v>COGER</v>
          </cell>
          <cell r="F40" t="str">
            <v xml:space="preserve">Atividade correicional (visitas técnicas e correições ordinárias) </v>
          </cell>
          <cell r="J40">
            <v>300000</v>
          </cell>
          <cell r="K40">
            <v>300000</v>
          </cell>
        </row>
        <row r="41">
          <cell r="A41" t="str">
            <v>TRF_13</v>
          </cell>
          <cell r="C41" t="str">
            <v>ORDINÁRIA</v>
          </cell>
          <cell r="D41" t="str">
            <v>SECAM</v>
          </cell>
          <cell r="E41" t="str">
            <v>SUGED</v>
          </cell>
          <cell r="F41" t="str">
            <v>Aquisição de pastas classificadoras para armazenamento de documentos arquivísticos destinados à guarda permanente, conforme critérios estabelecidos pela Resolução CNJ nº 324/2020 e Resolução CJF nº 886/2024.</v>
          </cell>
          <cell r="G41" t="str">
            <v>10.000</v>
          </cell>
          <cell r="H41" t="str">
            <v>Unidades</v>
          </cell>
          <cell r="I41" t="str">
            <v>Necessidade de aquisição de materiais de escritório para atender a novas demandas operacionais. A ausência pode atrasar projetos e prejudicar a produtividade.</v>
          </cell>
          <cell r="J41">
            <v>50000</v>
          </cell>
          <cell r="K41">
            <v>30000</v>
          </cell>
        </row>
        <row r="42">
          <cell r="A42" t="str">
            <v>TRF_130</v>
          </cell>
          <cell r="C42" t="str">
            <v>ORDINÁRIA</v>
          </cell>
          <cell r="D42" t="str">
            <v>ASGES</v>
          </cell>
          <cell r="F42" t="str">
            <v>Reforma de duas poltronas e um sofá localizados na área externa do laboratório, bem como a lavagem e impermeabilização de oito cadeiras utilizadas na área interna</v>
          </cell>
          <cell r="I42" t="str">
            <v>Justifica-se a contratação de serviço para reforma de duas poltronas e um sofá da área externa do laboratório, bem como lavagem e impermeabilização de oito cadeiras da área interna, visando garantir a conservação do mobiliário e o conforto dos usuários.
A não execução dos serviços pode acarretar deterioração irreversível dos estofados, comprometendo a funcionalidade dos ambientes e gerando custos superiores com substituição.
A medida contribui para o uso racional de recursos públicos e a preservação do patrimônio institucional.</v>
          </cell>
          <cell r="J42">
            <v>10570</v>
          </cell>
          <cell r="K42">
            <v>10570</v>
          </cell>
        </row>
        <row r="43">
          <cell r="A43" t="str">
            <v>TRF_131</v>
          </cell>
          <cell r="C43" t="str">
            <v>ORDINÁRIA</v>
          </cell>
          <cell r="D43" t="str">
            <v>SUMES</v>
          </cell>
          <cell r="F43" t="str">
            <v>Tapetes para composição da sala anexa ao plenário, recepção da presidência e outros ambientes do tribunal</v>
          </cell>
          <cell r="I43" t="str">
            <v>A aquisição de tapetes para o plenário, recepção e demais ambientes do Tribunal é necessária para melhorar a conservação dos espaços, proporcionar harmonia e segurança contra escorregamentos e garantir melhor apresentação institucional.</v>
          </cell>
          <cell r="J43">
            <v>10000</v>
          </cell>
          <cell r="K43">
            <v>10000</v>
          </cell>
        </row>
        <row r="44">
          <cell r="A44" t="str">
            <v>TRF_132</v>
          </cell>
          <cell r="C44" t="str">
            <v>ORDINÁRIA</v>
          </cell>
          <cell r="D44" t="str">
            <v>SUMES</v>
          </cell>
          <cell r="F44" t="str">
            <v>Itens de copa exclusivos para atendimento de demandas de copeiragem do Plenário</v>
          </cell>
          <cell r="I44" t="str">
            <v>A aquisição de itens de copa é necessária para atender adequadamente às sessõesde julgamento e aos eventos institucionais realizados no Plenário, assegurando organização, funcionalidade e qualidade no atendimento.</v>
          </cell>
          <cell r="J44">
            <v>5000</v>
          </cell>
          <cell r="K44">
            <v>5000</v>
          </cell>
        </row>
        <row r="45">
          <cell r="A45" t="str">
            <v>TRF_133</v>
          </cell>
          <cell r="C45" t="str">
            <v>ORDINÁRIA</v>
          </cell>
          <cell r="D45" t="str">
            <v>SECAM</v>
          </cell>
          <cell r="F45" t="str">
            <v>Custeio de demandas recebidas pela SECAM que envolvem serviços pontuais de reforma/manutenção</v>
          </cell>
          <cell r="I45" t="str">
            <v>Inviabilidade de execução de demandas essenciais sem a correspondente previsão orçamentária para sua execução.</v>
          </cell>
          <cell r="J45">
            <v>600000</v>
          </cell>
          <cell r="K45">
            <v>300000</v>
          </cell>
        </row>
        <row r="46">
          <cell r="A46" t="str">
            <v>TRF_134</v>
          </cell>
          <cell r="C46" t="str">
            <v>ORDINÁRIA</v>
          </cell>
          <cell r="D46" t="str">
            <v>SUGED</v>
          </cell>
          <cell r="F46" t="str">
            <v>Atualização da exposição de longa duração, considerando a criação do TRF6</v>
          </cell>
          <cell r="I46" t="str">
            <v xml:space="preserve">A exposição atual, além da necessidade de sua revisão, necessita ser atualizada para fazer constar informações a partir da data de criação do tribunal. </v>
          </cell>
          <cell r="J46">
            <v>270000</v>
          </cell>
          <cell r="K46">
            <v>0</v>
          </cell>
        </row>
        <row r="47">
          <cell r="A47" t="str">
            <v>TRF_135</v>
          </cell>
          <cell r="C47" t="str">
            <v>ORDINÁRIA</v>
          </cell>
          <cell r="D47" t="str">
            <v>SUGED</v>
          </cell>
          <cell r="F47" t="str">
            <v>Convênio com o CECOR (Centro de Conservação e Restauração de Bens Culturais) da UFMG, para limpeza e conservação de processos antigos</v>
          </cell>
          <cell r="I47" t="str">
            <v>Necessidade de descrição de processos históricos no Centro de Memória, que datam do período da 1ª fase da Justiça Federal. A contratação garantirá maios rapidez, em razão da mão de obra vinculada ao conhecimento de História, que terá mais efetividade e rapidez na realização do serviço.</v>
          </cell>
          <cell r="J47">
            <v>83000</v>
          </cell>
          <cell r="K47">
            <v>83000</v>
          </cell>
        </row>
        <row r="48">
          <cell r="A48" t="str">
            <v>TRF_136</v>
          </cell>
          <cell r="C48" t="str">
            <v>ORDINÁRIA</v>
          </cell>
          <cell r="D48" t="str">
            <v>SUGED</v>
          </cell>
          <cell r="F48" t="str">
            <v xml:space="preserve">Descrição de processos históricos no Centro de Memória, que datam do período da 1ª fase da Justiça Federal. </v>
          </cell>
          <cell r="I48" t="str">
            <v>Necessidade de descrição de processos históricos no Centro de Memória, que datam do período da 1ª fase da Justiça Federal. A contratação garantirá maios rapidez, em razão da mão de obra vinculada ao conhecimento de História, que terá mais efetividade e rapidez na realização do serviço.</v>
          </cell>
          <cell r="J48">
            <v>60000</v>
          </cell>
          <cell r="K48">
            <v>60000</v>
          </cell>
        </row>
        <row r="49">
          <cell r="A49" t="str">
            <v>TRF_137</v>
          </cell>
          <cell r="C49" t="str">
            <v>ORDINÁRIA</v>
          </cell>
          <cell r="D49" t="str">
            <v>SUGED</v>
          </cell>
          <cell r="F49" t="str">
            <v>Livros para o acervo da SEBMI</v>
          </cell>
          <cell r="I49" t="str">
            <v xml:space="preserve">Necessidade de atendimento às necessidades de material bibliográfico informados pelos gabinetes dos Desembargadores e Juízes, tendo em vista a desatualização do acervo de livros físicos da Biblioteca do TRF6, dos Gabinetes, bem como das Subseções; </v>
          </cell>
          <cell r="J49">
            <v>50000</v>
          </cell>
          <cell r="K49">
            <v>50000</v>
          </cell>
        </row>
        <row r="50">
          <cell r="A50" t="str">
            <v>TRF_138</v>
          </cell>
          <cell r="C50" t="str">
            <v>ORDINÁRIA</v>
          </cell>
          <cell r="D50" t="str">
            <v>SUGED</v>
          </cell>
          <cell r="F50" t="str">
            <v>Serviço técnico especializado de identificação, higienização e organização de mídias danificadas, bem como conversão do conteúdo de formato obsoleto para formato digital atualizado</v>
          </cell>
          <cell r="I50" t="str">
            <v>O TRF6 tem um Centro de Memória com o objetivo de salvaguardar todos os documentos que guardam parte de sua história, sendo necessária a digitalização das mídias do acervo, sem a qual há risco de perda da documentação ou aumento dos custos e trabalho de manutenção.</v>
          </cell>
          <cell r="J50">
            <v>10000</v>
          </cell>
          <cell r="K50">
            <v>10000</v>
          </cell>
        </row>
        <row r="51">
          <cell r="A51" t="str">
            <v>TRF_139</v>
          </cell>
          <cell r="C51" t="str">
            <v>ORDINÁRIA</v>
          </cell>
          <cell r="D51" t="str">
            <v>COGED</v>
          </cell>
          <cell r="F51" t="str">
            <v>Serviços para criação do Repositório Arquivístico Digital Confiável (RDC-Arq)</v>
          </cell>
          <cell r="I51" t="str">
            <v>A  implementação do RDC-Arq permitirá não apenas uma gestão mais eficiente dos documentos digitais, mas também a eliminação segura de parte considerável dos processos físicos acumulados, em conformidade com as normas estabelecidas pelo CNJ e pelo CONARQ.</v>
          </cell>
          <cell r="J51">
            <v>800000</v>
          </cell>
          <cell r="K51">
            <v>800000</v>
          </cell>
        </row>
        <row r="52">
          <cell r="C52" t="str">
            <v>ORDINÁRIA</v>
          </cell>
          <cell r="D52" t="str">
            <v>COJUS</v>
          </cell>
          <cell r="F52" t="str">
            <v>realização de 25 (vinte e cinco) visitas técnicas anuais aos Centros, sendo 17 (dezessete) aos CEJUSCs e 8 (oito) aos CEJUREs localizados na Justiça Federal da 6ª Região</v>
          </cell>
          <cell r="J52">
            <v>160000</v>
          </cell>
          <cell r="K52">
            <v>160000</v>
          </cell>
        </row>
        <row r="53">
          <cell r="A53" t="str">
            <v>TRF_14</v>
          </cell>
          <cell r="C53" t="str">
            <v>ORDINÁRIA</v>
          </cell>
          <cell r="D53" t="str">
            <v>SECAM</v>
          </cell>
          <cell r="E53" t="str">
            <v>SUMES</v>
          </cell>
          <cell r="F53" t="str">
            <v>Limpeza robotizada de dutos do sistema de refrigeração, através de escovação à seco nos Ed. AFP, ERA e ODC.</v>
          </cell>
          <cell r="G53" t="str">
            <v>4.000,00</v>
          </cell>
          <cell r="H53" t="str">
            <v>metros</v>
          </cell>
          <cell r="I53" t="str">
            <v>Necessidade de manutenção preventiva de ar-condicionado para garantir eficiência e segurança. A falta do serviço pode gerar falhas e aumento de custos operacionais.</v>
          </cell>
          <cell r="J53">
            <v>133400</v>
          </cell>
          <cell r="K53">
            <v>133400</v>
          </cell>
        </row>
        <row r="54">
          <cell r="A54" t="str">
            <v>TRF_140</v>
          </cell>
          <cell r="C54" t="str">
            <v>ORDINÁRIA</v>
          </cell>
          <cell r="D54" t="str">
            <v>COSIT</v>
          </cell>
          <cell r="F54" t="str">
            <v>Colete balístico nível de proteção IIIA com capa modularizada</v>
          </cell>
          <cell r="I54" t="str">
            <v>A contratação é necessária para garantir a proteção da vida e da integridade física dos Agentes de Polícia Judicial do TRF6, mediante a aquisição de coletes balísticos nível IIIA com capas modularizadas. O objeto é indispensável ao desempenho seguro das atividades de segurança institucional, em conformidade com as normas vigentes de proteção individual e de saúde e segurança no trabalho.</v>
          </cell>
          <cell r="J54">
            <v>325667.09999999998</v>
          </cell>
          <cell r="K54">
            <v>325667.09999999998</v>
          </cell>
        </row>
        <row r="55">
          <cell r="A55" t="str">
            <v>TRF_141</v>
          </cell>
          <cell r="C55" t="str">
            <v>ORDINÁRIA</v>
          </cell>
          <cell r="D55" t="str">
            <v>COSIT</v>
          </cell>
          <cell r="F55" t="str">
            <v>Cintos táticos e acessórios para uso dos Agentes de Polícia Judicial</v>
          </cell>
          <cell r="I55" t="str">
            <v>O fornecimento do referido equipamento é necessário para garantir o pleno desempenho das atividades de policiamento e segurança institucional, que compreendem a proteção de magistrados, servidores, jurisdicionados e do patrimônio da Justiça Federal. O cinto tático constitui-se como item essencial para a correta fixação, transporte e pronto acesso a equipamentos de uso diário pelos agentes, tais como algemas, rádio comunicador, instrumentos de menor potencial ofensivo e demais acessórios de segurança, possibilitando maior eficiência, ergonomia e agilidade na atuação policial.</v>
          </cell>
          <cell r="J55">
            <v>39258</v>
          </cell>
          <cell r="K55">
            <v>39258</v>
          </cell>
        </row>
        <row r="56">
          <cell r="A56" t="str">
            <v>TRF_143</v>
          </cell>
          <cell r="C56" t="str">
            <v>ORDINÁRIA</v>
          </cell>
          <cell r="D56" t="str">
            <v>ASESA</v>
          </cell>
          <cell r="F56" t="str">
            <v xml:space="preserve">Contratação de 04 (QUATRO) inscrições para os servidores da ASESA em cursos nas áreas de sustentabilidade, acessibilidade e inclusão. </v>
          </cell>
          <cell r="I56" t="str">
            <v>Diante da urgência climática, das necessidades de alinhamento às diretrizes do Programa Justiça Carbono Zero, bem como das Resoluções CNJ 400/2021 e 550/2024, que incluem entre os indicadores a serem monitorados pelos órgão do Poder Judiciário: o Plano de Descarbonização e Inventário de Emissões de Gases de Efeito Estufa, a participação em cursos se torna extremamente relevante para os servidores da ASESA.
É de extrema importância para a Assessoria Especial da Presidência para Sustentabilidade, Acessibilidade e Inclusão – ASESA/TRF6, que trabalha diretamente com as ações de sustentabilidade, acessibilidade e inclusão no TRF6, esteja sempre em constante capacitação conforme exigências do Conselho Nacional de Justiça.
Cumprir as Resoluções do CNJ.</v>
          </cell>
          <cell r="J56">
            <v>120000</v>
          </cell>
          <cell r="K56">
            <v>0</v>
          </cell>
        </row>
        <row r="57">
          <cell r="A57" t="str">
            <v>TRF_144</v>
          </cell>
          <cell r="C57" t="str">
            <v>ORDINÁRIA</v>
          </cell>
          <cell r="D57" t="str">
            <v>COSIT</v>
          </cell>
          <cell r="F57" t="str">
            <v>Veículos tipo "C", "D" e "E", conforme modelos expressos na resolução nº 736/2021 CJF - Registro de Preços</v>
          </cell>
          <cell r="I57" t="str">
            <v>A contratação justifica-se pela substituição de veículos em processo de desfazimento, especialmente os mais antigos, cujo desgaste acentuado, elevada quilometragem e custos de manutenção recorrentes resultam em operação antieconômica e maior risco de indisponibilidade para as demandas institucionais. Soma-se a isso a necessidade de aquisição de uma van, de modo a possibilitar o transporte de um maior número de pessoas em deslocamentos oficiais, atendendo com mais eficiência às demandas logísticas. Adicionalmente, a renovação da frota contribui para a redução dos impactos ambientais, ao incorporar veículos mais modernos, menos poluentes e mais eficientes, em consonância com a política socioambiental do TRF6 e com as diretrizes do Programa de Sustentabilidade da Administração Pública Federal. Importa destacar, ainda, que a presente contratação visa contemplar as Unidades de Policiamento – UPOL’s recentemente criadas, garantindo a devida adequação da frota às novas estruturas organizacionais e às necessidades de deslocamento que surgiram com sua implantação.</v>
          </cell>
          <cell r="J57">
            <v>2153774.61</v>
          </cell>
          <cell r="K57">
            <v>0</v>
          </cell>
        </row>
        <row r="58">
          <cell r="A58" t="str">
            <v>TRF_145</v>
          </cell>
          <cell r="C58" t="str">
            <v>ORDINÁRIA</v>
          </cell>
          <cell r="D58" t="str">
            <v>COSIT</v>
          </cell>
          <cell r="F58" t="str">
            <v>Arma de fogo para Agentes da Polícia Judicial</v>
          </cell>
          <cell r="I58" t="str">
            <v>Necessidade de contratar armamentos para equipar a polícia judiciária, assegurando o desempenho eficaz das operações e o cumprimento das exigências legais e funcionais. A ausência pode comprometer a segurança pública.</v>
          </cell>
          <cell r="J58">
            <v>645747.69999999995</v>
          </cell>
          <cell r="K58">
            <v>345747.7</v>
          </cell>
        </row>
        <row r="59">
          <cell r="A59" t="str">
            <v>TRF_146</v>
          </cell>
          <cell r="C59" t="str">
            <v>NOVA - CONTÍNUA</v>
          </cell>
          <cell r="D59" t="str">
            <v>ASESA</v>
          </cell>
          <cell r="F59" t="str">
            <v>Contratação de intérpretes em Libras para as sessões e eventos realizados pelos Tribunais</v>
          </cell>
          <cell r="I59" t="str">
            <v>Considerando a Resolução nº 401, de 16 de junho de 2021, do Conselho Nacional de Justiça, que determina ao Poder Judiciário garantir a acessibilidade às pessoas com deficiência auditiva com a contratação de intérpretes em Libras para as sessões e eventos realizados pelos Tribunais, bem como objetivando cumprir as legislações pátrias que determinam à Administração Pública o dever de promover a inclusão das pessoas com deficiência, tornou-se necessária a contratação de empresa especializada na prestação do serviços de intérprete da Língua Brasileira de Sinais. Tal dever foi imposto pela resolução supracitada.</v>
          </cell>
          <cell r="J59">
            <v>36500</v>
          </cell>
          <cell r="K59">
            <v>36500</v>
          </cell>
        </row>
        <row r="60">
          <cell r="C60" t="str">
            <v>CONTÍNUA</v>
          </cell>
          <cell r="D60" t="str">
            <v>SECAM</v>
          </cell>
          <cell r="E60" t="str">
            <v>SUMES</v>
          </cell>
          <cell r="F60" t="str">
            <v>Contratação emergencial de empresa especializada para a execução dos serviços de manutenção preditiva, preventiva e corretiva do elevador privativo do Edifício Oscar Dias Correa (ODC) do Tribunal Regional Federal da 6ª Região (TRF6), com fornecimento de peças e componentes necessários</v>
          </cell>
          <cell r="G60" t="str">
            <v>TRAMITANDO</v>
          </cell>
          <cell r="J60">
            <v>114000</v>
          </cell>
          <cell r="K60">
            <v>114000</v>
          </cell>
        </row>
        <row r="61">
          <cell r="A61" t="str">
            <v>TRF_147</v>
          </cell>
          <cell r="C61" t="str">
            <v>ORDINÁRIA</v>
          </cell>
          <cell r="D61" t="str">
            <v>COSIT</v>
          </cell>
          <cell r="F61" t="str">
            <v>Compra de Traje Social para Agentes da Polícia Judicial</v>
          </cell>
          <cell r="I61" t="str">
            <v>Justificam-se a reposição e a aquisição de traje social na necessidade de se manter a adequada apresentação, substituindo-se as peças desgastadas, que, além de causarem efeito visual negativo, não contribuindo para a boa imagem da equipe de segurança, a qual fomenta o respeito e a identificação essenciais à execução das funções, causam desconforto aos seus usuários, dificultando a movimentação necessária e peculiar aos servidores da área.</v>
          </cell>
          <cell r="J61">
            <v>277281.40000000002</v>
          </cell>
          <cell r="K61">
            <v>277281.40000000002</v>
          </cell>
        </row>
        <row r="62">
          <cell r="C62" t="str">
            <v>ORDINÁRIA</v>
          </cell>
          <cell r="D62" t="str">
            <v>COJUS</v>
          </cell>
          <cell r="F62" t="str">
            <v>Encontro presencial dos magistrados coordenadores dos CEJUSCs e CEJUREs</v>
          </cell>
          <cell r="I62" t="str">
            <v>19 participantes x R$ 5.749,27 = R$ 109.236,13.</v>
          </cell>
          <cell r="J62">
            <v>109236.13</v>
          </cell>
          <cell r="K62">
            <v>109236.13</v>
          </cell>
        </row>
        <row r="63">
          <cell r="C63" t="str">
            <v>ORDINÁRIA</v>
          </cell>
          <cell r="D63" t="str">
            <v>COJEF</v>
          </cell>
          <cell r="F63" t="str">
            <v>Semana Nacional dos JEFs</v>
          </cell>
          <cell r="H63" t="str">
            <v>SEMANA NACIONAL DOS JUIZADOS ESPECIAIS  - Valor estimado para diárias e passagens de magistrados, magistradas, diretores e diretoras de secretaria dos Juizados Especiais Federais da 6ª Região, bem como materiais de consumo para as oficinas e lanches.</v>
          </cell>
          <cell r="J63">
            <v>108525.91</v>
          </cell>
          <cell r="K63">
            <v>108525.91</v>
          </cell>
        </row>
        <row r="64">
          <cell r="C64" t="str">
            <v>ORDINÁRIA</v>
          </cell>
          <cell r="D64" t="str">
            <v>COJEF</v>
          </cell>
          <cell r="F64" t="str">
            <v>Encontro presencial dos magistrados coordenadores dos JEF's </v>
          </cell>
          <cell r="H64" t="str">
            <v>Realização do Encontro Presencial dos Magistrados Coordenadores dos JEF's, considerando os valores médios de diárias e passagens aéreas para 25 (magistrados) participantes envolvidos.</v>
          </cell>
          <cell r="J64">
            <v>105504.8</v>
          </cell>
          <cell r="K64">
            <v>105504.8</v>
          </cell>
        </row>
        <row r="65">
          <cell r="A65" t="str">
            <v>TRF_148</v>
          </cell>
          <cell r="C65" t="str">
            <v>ORDINÁRIA</v>
          </cell>
          <cell r="D65" t="str">
            <v>COSIT</v>
          </cell>
          <cell r="F65" t="str">
            <v>Aquisição de uniformes táticos e acessórios de identificação destinados aos agentes da Polícia Judicial</v>
          </cell>
          <cell r="I65" t="str">
            <v xml:space="preserve">Justificam-se a reposição e a aquisição de uniformes na necessidade de se manter a adequada apresentação, substituindo-se as peças desgastadas, que, além de causarem efeito visual negativo, não contribuindo para a boa imagem da equipe de segurança, a qual fomenta o respeito e a identificação essenciais à execução das funções, causam desconforto aos seus usuários, dificultando a movimentação necessária e peculiar aos servidores da área. </v>
          </cell>
          <cell r="J65">
            <v>468460</v>
          </cell>
          <cell r="K65">
            <v>368460</v>
          </cell>
        </row>
        <row r="66">
          <cell r="A66" t="str">
            <v>TRF_149</v>
          </cell>
          <cell r="C66" t="str">
            <v>ORDINÁRIA</v>
          </cell>
          <cell r="D66" t="str">
            <v>COSIT</v>
          </cell>
          <cell r="F66" t="str">
            <v>Munições e cartuchos para armas de fogo</v>
          </cell>
          <cell r="I66" t="str">
            <v>Necessidade de adquirir munições para manter a eficácia dos armamentos da polícia judiciária e/ou para viabilizar treinamentos e qualificações obrigatórias dos agentes. A ausência pode comprometer a execução das atividades operacionais e de capacitação.</v>
          </cell>
          <cell r="J66">
            <v>211675</v>
          </cell>
          <cell r="K66">
            <v>111675</v>
          </cell>
        </row>
        <row r="67">
          <cell r="A67" t="str">
            <v>TRF_15</v>
          </cell>
          <cell r="C67" t="str">
            <v>CONTÍNUA</v>
          </cell>
          <cell r="D67" t="str">
            <v>SECAM</v>
          </cell>
          <cell r="E67" t="str">
            <v>SUMES</v>
          </cell>
          <cell r="F67" t="str">
            <v>Prestação de serviços de manutenção preventiva e corretiva, de natureza continuada, em sistemas de exaustão, renovação de ar, ar condicionado do tipo chiler, self contained e VRF (Fluxo Refrigerante Variável) e de condicionadores de ar tipo splits e tipo janela, para as dependências do Tribunal Regional Federal da 6ª Região e da Subseção Judiciária de Belo Horizonte.</v>
          </cell>
          <cell r="G67" t="str">
            <v>12</v>
          </cell>
          <cell r="H67" t="str">
            <v>meses</v>
          </cell>
          <cell r="I67" t="str">
            <v>Necessidade de manutenção preventiva de ar-condicionado para garantir eficiência e segurança. A falta do serviço pode gerar falhas e aumento de custos operacionais.</v>
          </cell>
          <cell r="J67">
            <v>0</v>
          </cell>
          <cell r="K67">
            <v>0</v>
          </cell>
        </row>
        <row r="68">
          <cell r="C68" t="str">
            <v>ORDINÁRIA</v>
          </cell>
          <cell r="D68" t="str">
            <v>COJUS</v>
          </cell>
          <cell r="F68" t="str">
            <v>Encontro presencial dos diretores e servidores responsáveis pelos CEJUSCs e CEJUREs</v>
          </cell>
          <cell r="I68" t="str">
            <v>19 participantes x R$ 4.634,10 = R$ 88.047,90.</v>
          </cell>
          <cell r="J68">
            <v>88047.9</v>
          </cell>
          <cell r="K68">
            <v>88047.9</v>
          </cell>
        </row>
        <row r="69">
          <cell r="A69" t="str">
            <v>TRF_150</v>
          </cell>
          <cell r="C69" t="str">
            <v>NOVA - CONTÍNUA</v>
          </cell>
          <cell r="D69" t="str">
            <v>COSIT</v>
          </cell>
          <cell r="F69" t="str">
            <v>Manutenção CFTV</v>
          </cell>
          <cell r="I69" t="str">
            <v>Necessidade de manutenção preventiva dos equipamentos de CFTV para garantir pleno funcionamento. A ausência do serviço pode comprometer a segurança e a eficácia do monitoramento.</v>
          </cell>
          <cell r="J69">
            <v>200143</v>
          </cell>
          <cell r="K69">
            <v>200143</v>
          </cell>
        </row>
        <row r="70">
          <cell r="A70" t="str">
            <v>TRF_151</v>
          </cell>
          <cell r="C70" t="str">
            <v>ORDINÁRIA</v>
          </cell>
          <cell r="D70" t="str">
            <v>COSIT</v>
          </cell>
          <cell r="F70" t="str">
            <v>Rádios de Comunicação Portáteis VHF/UHF e de acessórios</v>
          </cell>
          <cell r="I70" t="str">
            <v xml:space="preserve"> Necessidade de Comunicação em Eventos de Longa Distância; Uso Diário pela Polícia Judicial e Vigilantes;  Insuficiência dos rádios atuais; Comunicação direta e imediata entre técnicos de TI</v>
          </cell>
          <cell r="J70">
            <v>800000</v>
          </cell>
          <cell r="K70">
            <v>400000</v>
          </cell>
        </row>
        <row r="71">
          <cell r="A71" t="str">
            <v>TRF_152</v>
          </cell>
          <cell r="C71" t="str">
            <v>ORDINÁRIA</v>
          </cell>
          <cell r="D71" t="str">
            <v>ASESA</v>
          </cell>
          <cell r="F71" t="str">
            <v>4 assinaturas da ferramenta de criação de Desing Canva Pro</v>
          </cell>
          <cell r="I71" t="str">
            <v>Justifica-se a aquisição de 4 licenças de software por 12 meses para a ASESA, visando apoiar a criação e gestão de materiais educativos e informativos.
A ferramenta é essencial para o desenvolvimento de projetos e fluxos de trabalho voltados à promoção da sustentabilidade, acessibilidade e inclusão na JF6, aumentando a eficiência das atividades do setor.</v>
          </cell>
          <cell r="J71">
            <v>2923.4</v>
          </cell>
          <cell r="K71">
            <v>2923.4</v>
          </cell>
        </row>
        <row r="72">
          <cell r="A72" t="str">
            <v>TRF_153</v>
          </cell>
          <cell r="C72" t="str">
            <v>ORDINÁRIA</v>
          </cell>
          <cell r="D72" t="str">
            <v>ASESA</v>
          </cell>
          <cell r="F72" t="str">
            <v>Contratação de empresa especializada para contratação de 04 (licenças) assinatura da ferramenta de criação de design “VIDNOZ AI”</v>
          </cell>
          <cell r="I72" t="str">
            <v>Considerando as diversas atividades desenvolvidas pela Assessoria Especial da 
Presidência para Sustentabilidade, Acessibilidade e Inclusão (ASESA) da Justiça 
Federal da 6ª Região, que incluem a criação de vídeos e folders essenciais 
para campanhas de conscientização e informação, é necessário obter 04 
licenças  software VIDNOZ AI por 12 meses para o que auxilio nos trabalhos da ASESA.</v>
          </cell>
          <cell r="J72">
            <v>14400</v>
          </cell>
          <cell r="K72">
            <v>14400</v>
          </cell>
        </row>
        <row r="73">
          <cell r="A73" t="str">
            <v>TRF_153 - 2025</v>
          </cell>
          <cell r="C73" t="str">
            <v>ORDINÁRIA</v>
          </cell>
          <cell r="D73" t="str">
            <v>SECAM</v>
          </cell>
          <cell r="E73" t="str">
            <v>SUMES</v>
          </cell>
          <cell r="F73" t="str">
            <v>Solução para Gestão Patrimonial de bens móveis, imóveis e intangíveis</v>
          </cell>
          <cell r="J73">
            <v>2500000</v>
          </cell>
          <cell r="K73">
            <v>2500000</v>
          </cell>
        </row>
        <row r="74">
          <cell r="A74" t="str">
            <v>TRF_154</v>
          </cell>
          <cell r="C74" t="str">
            <v>ORDINÁRIA</v>
          </cell>
          <cell r="D74" t="str">
            <v>SECAM</v>
          </cell>
          <cell r="F74" t="str">
            <v>Carrinho funcional para limpeza e carrinho, tipo condomínio, de 215L</v>
          </cell>
          <cell r="I74" t="str">
            <v xml:space="preserve">Os carrinhos facilitam e agilizam a movimentação e guarda de materiais de limpeza. O não atendimento pode ocasionar atrasos na prestação dos serviços, além de riscos ergonômicos para os colaboradores, que incluem posturas e levantamento de peso inadequados. </v>
          </cell>
          <cell r="J74">
            <v>28914</v>
          </cell>
          <cell r="K74">
            <v>28914</v>
          </cell>
        </row>
        <row r="75">
          <cell r="A75" t="str">
            <v>TRF_155</v>
          </cell>
          <cell r="C75" t="str">
            <v>CONTÍNUA</v>
          </cell>
          <cell r="D75" t="str">
            <v>SECTI</v>
          </cell>
          <cell r="F75" t="str">
            <v>Serviços de apoio técnico à gestão de tecnologia da informação</v>
          </cell>
          <cell r="J75">
            <v>1450829.1</v>
          </cell>
          <cell r="K75">
            <v>1450829.1</v>
          </cell>
        </row>
        <row r="76">
          <cell r="A76" t="str">
            <v>TRF_156</v>
          </cell>
          <cell r="C76" t="str">
            <v>CONTÍNUA</v>
          </cell>
          <cell r="D76" t="str">
            <v>SECTI</v>
          </cell>
          <cell r="F76" t="str">
            <v>Execução de serviços avançados na área de TI, para sustentação da infraestrutura</v>
          </cell>
          <cell r="J76">
            <v>3233862.58</v>
          </cell>
          <cell r="K76">
            <v>3233862.58</v>
          </cell>
        </row>
        <row r="77">
          <cell r="A77" t="str">
            <v>TRF_157</v>
          </cell>
          <cell r="C77" t="str">
            <v>CONTÍNUA</v>
          </cell>
          <cell r="D77" t="str">
            <v>SECTI</v>
          </cell>
          <cell r="F77" t="str">
            <v>Suporte técnico remoto e presencial a usuários internos e externos em TIC, abrangendo sistemas administrativos e judiciais, instalação e recuperação de equipamentos e periféricos</v>
          </cell>
          <cell r="J77">
            <v>3543319.2060000002</v>
          </cell>
          <cell r="K77">
            <v>3543319.2060000002</v>
          </cell>
        </row>
        <row r="78">
          <cell r="A78" t="str">
            <v>TRF_16</v>
          </cell>
          <cell r="C78" t="str">
            <v>OBRA</v>
          </cell>
          <cell r="D78" t="str">
            <v>SECAM</v>
          </cell>
          <cell r="E78" t="str">
            <v>SUMES</v>
          </cell>
          <cell r="F78" t="str">
            <v>A modernização dos 12 elevadores que atendem os prédios do Tribunal Regional Federal da 6ª Região e Seção Judiciária de Minas Gerais.</v>
          </cell>
          <cell r="G78">
            <v>1</v>
          </cell>
          <cell r="H78" t="str">
            <v>Serviços</v>
          </cell>
          <cell r="I78" t="str">
            <v>Necessidade de assegurar a operação contínua e eficiente dos elevadores por meio de manutenção e ajustes. A não aquisição pode gerar interrupções e riscos aos usuários.</v>
          </cell>
          <cell r="J78">
            <v>0</v>
          </cell>
          <cell r="K78">
            <v>0</v>
          </cell>
        </row>
        <row r="79">
          <cell r="A79" t="str">
            <v>TRF_17</v>
          </cell>
          <cell r="C79" t="str">
            <v>ORDINÁRIA</v>
          </cell>
          <cell r="D79" t="str">
            <v>SECAM</v>
          </cell>
          <cell r="E79" t="str">
            <v>SUMES</v>
          </cell>
          <cell r="F79" t="str">
            <v xml:space="preserve">Toalha de mesa retangular, cor branca, medidas aproximadas de 2,50m x 1,50m, tecido oxford. </v>
          </cell>
          <cell r="G79" t="str">
            <v>10</v>
          </cell>
          <cell r="H79" t="str">
            <v>Unidades</v>
          </cell>
          <cell r="I79" t="str">
            <v xml:space="preserve">A aquisição de toalhas de mesas para utilização em eventos deste Tribunal, considerando que a quantidade existente não atende à demanda atual, principalmente quando ocorrem solenidades de forma simultânea. A não aquisição pode interferir na organização do evento. </v>
          </cell>
          <cell r="J79">
            <v>1067.46</v>
          </cell>
          <cell r="K79">
            <v>1067.46</v>
          </cell>
        </row>
        <row r="80">
          <cell r="C80" t="str">
            <v>ORDINÁRIA</v>
          </cell>
          <cell r="D80" t="str">
            <v>COJEF</v>
          </cell>
          <cell r="F80" t="str">
            <v>Visitas técnicas às SSJs</v>
          </cell>
          <cell r="H80" t="str">
            <v>As visitas técnicas às Subseções Judiciárias do TRF6, a serem realizadas pelo Coordenador da Cojef, Desembargador Federal Grégore Moreira de Moura, e o Juíz auxiliar da COJEF, Juiz Federal Ronaldo Santos de Oliveira, visam analisar a estrutura, organização e procedimentos dos Juizados Especiais Federais, com o objetivo de identificar necessidades de melhoria e propor estratégias para otimizar a eficiência e a produtividade.</v>
          </cell>
          <cell r="J80">
            <v>58260.84</v>
          </cell>
          <cell r="K80">
            <v>58260.84</v>
          </cell>
        </row>
        <row r="81">
          <cell r="C81" t="str">
            <v>CONTÍNUA</v>
          </cell>
          <cell r="D81" t="str">
            <v>SECAM</v>
          </cell>
          <cell r="E81" t="str">
            <v>SUMES</v>
          </cell>
          <cell r="F81" t="str">
            <v>Contratação emergencial de empresa especializada para a execução dos serviços de manutenção preditiva, preventiva e corretiva dos elevadores do Edifício Euclydes Reis Aguiar (ERA) do Tribunal Regional Federal da 6ª Região (TRF6), com fornecimento de peças e componentes necessários.</v>
          </cell>
          <cell r="J81">
            <v>54000</v>
          </cell>
          <cell r="K81">
            <v>54000</v>
          </cell>
        </row>
        <row r="82">
          <cell r="A82" t="str">
            <v>TRF_178 - 2025</v>
          </cell>
          <cell r="C82" t="str">
            <v>ORDINÁRIA</v>
          </cell>
          <cell r="D82" t="str">
            <v>SECTI</v>
          </cell>
          <cell r="F82" t="str">
            <v>Aquisição de solução de PAM</v>
          </cell>
          <cell r="J82">
            <v>1000000</v>
          </cell>
          <cell r="K82">
            <v>1000000</v>
          </cell>
        </row>
        <row r="83">
          <cell r="A83" t="str">
            <v>TRF_18</v>
          </cell>
          <cell r="C83" t="str">
            <v>ORDINÁRIA</v>
          </cell>
          <cell r="D83" t="str">
            <v>SECAM</v>
          </cell>
          <cell r="E83" t="str">
            <v>SUMES</v>
          </cell>
          <cell r="F83" t="str">
            <v xml:space="preserve">Contentor de lixo, de plástico injetado 1000 litros (corpo e tampa), fabricado em polietileno de alta densidade (PEAD), com 4 rodízios giratórios, sendo 2 com freios e garfos em aço com tratamento anticorrosivo, com munhão para basculamento lateral em caminhões de coleta urbana mecanizada, reforço interno com alma de aço e dreno com tampa para escoamento de líquidos. </v>
          </cell>
          <cell r="G83" t="str">
            <v>4</v>
          </cell>
          <cell r="H83" t="str">
            <v>Unidades</v>
          </cell>
          <cell r="I83" t="str">
            <v>A aquisição de contentor de lixo com capacidade de 1000 litros é necessária para o adequado armazenamento e descarte de resíduos, atendendo às normas de higiene, segurança e sustentabilidade. A não contratação pode causar acúmulo inadequado de lixo, riscos à saúde pública e dificultar a coleta urbana mecanizada.</v>
          </cell>
          <cell r="J83">
            <v>8627.92</v>
          </cell>
          <cell r="K83">
            <v>8627.92</v>
          </cell>
        </row>
        <row r="84">
          <cell r="A84" t="str">
            <v>TRF_19</v>
          </cell>
          <cell r="C84" t="str">
            <v>ORDINÁRIA</v>
          </cell>
          <cell r="D84" t="str">
            <v>SECAM</v>
          </cell>
          <cell r="E84" t="str">
            <v>SUMES</v>
          </cell>
          <cell r="F84" t="str">
            <v xml:space="preserve">Carrinho de Gradil alto com 2 planos, construído em aço inoxidável, com as seguintes especificações : 60 cm de comprimento x 40 cm de largura x 90 cm de altura, bandejas com bordas laterais de altura 30mm, varandas laterais duplas tipo gradil, 01 alça tubular tipo arco, 01 alça tubular tipo guidom, 04 rodízios giratórios 3”, sendo 2 com travas, acabamento polido. </v>
          </cell>
          <cell r="G84" t="str">
            <v>4</v>
          </cell>
          <cell r="H84" t="str">
            <v>Unidades</v>
          </cell>
          <cell r="I84" t="str">
            <v>A aquisição de carrinhos de gradil em aço inoxidável é necessária para facilitar o transporte de utensílios pela equipe da copa, agilizando o serviço e promovendo segurança. A não contratação pode aumentar o risco de acidentes, quebra de materiais e ocorrência de doenças ocupacionais por esforço repetitivo ou sobrecarga física.</v>
          </cell>
          <cell r="J84">
            <v>9682.92</v>
          </cell>
          <cell r="K84">
            <v>9682.92</v>
          </cell>
        </row>
        <row r="85">
          <cell r="A85" t="str">
            <v>TRF_20</v>
          </cell>
          <cell r="C85" t="str">
            <v>OBRA</v>
          </cell>
          <cell r="D85" t="str">
            <v>SECAM</v>
          </cell>
          <cell r="E85" t="str">
            <v>SUMES</v>
          </cell>
          <cell r="F85" t="str">
            <v>A modernização dos 12 elevadores que atendem os prédios do Tribunal Regional Federal da 6ª Região e Seção Judiciária de Minas Gerais.</v>
          </cell>
          <cell r="G85">
            <v>1</v>
          </cell>
          <cell r="H85" t="str">
            <v>Serviços</v>
          </cell>
          <cell r="I85" t="str">
            <v>Necessidade de assegurar a operação contínua e eficiente dos elevadores por meio de manutenção e ajustes. A não aquisição pode gerar interrupções e riscos aos usuários.</v>
          </cell>
          <cell r="J85">
            <v>0</v>
          </cell>
          <cell r="K85">
            <v>0</v>
          </cell>
        </row>
        <row r="86">
          <cell r="A86" t="str">
            <v>TRF_21</v>
          </cell>
          <cell r="C86" t="str">
            <v>ORDINÁRIA</v>
          </cell>
          <cell r="D86" t="str">
            <v>COSIT</v>
          </cell>
          <cell r="F86" t="str">
            <v>Fornecimento de serviços para a implantação do sistema de controle de acesso central e a adequação do sistema existente de CFTV para os edifícios sede do Tribunal de Justiça Federal em Belo Horizonte/MG.</v>
          </cell>
          <cell r="G86" t="str">
            <v>1</v>
          </cell>
          <cell r="H86" t="str">
            <v>Serviços</v>
          </cell>
          <cell r="I86" t="str">
            <v>Necessidade de garantir a segurança patrimonial e pessoal por meio de controle de acesso e monitoramento por CFTV. A não contratação pode aumentar a exposição a riscos e crimes.</v>
          </cell>
          <cell r="J86">
            <v>4700000</v>
          </cell>
          <cell r="K86">
            <v>0</v>
          </cell>
        </row>
        <row r="87">
          <cell r="A87" t="str">
            <v>TRF_22</v>
          </cell>
          <cell r="C87" t="str">
            <v>NOVA - CONTÍNUA</v>
          </cell>
          <cell r="D87" t="str">
            <v>ASCOM</v>
          </cell>
          <cell r="F87" t="str">
            <v>Assinatura de serviço de Clipping para monitorar e analisar a presença do TRF6 na mídia.</v>
          </cell>
          <cell r="G87" t="str">
            <v>1</v>
          </cell>
          <cell r="H87" t="str">
            <v>Assinatura</v>
          </cell>
          <cell r="I87" t="str">
            <v>A assinatura de serviço de clipping é essencial para monitorar e analisar a presença do TRF6 na mídia, permitindo o acompanhamento de notícias, artigos e menções relevantes. A não contratação compromete a gestão da imagem institucional e a resposta estratégica a conteúdos divulgados nos meios de comunicação.</v>
          </cell>
          <cell r="J87">
            <v>35000</v>
          </cell>
          <cell r="K87">
            <v>35000</v>
          </cell>
        </row>
        <row r="88">
          <cell r="A88" t="str">
            <v>TRF_23</v>
          </cell>
          <cell r="C88" t="str">
            <v>ORDINÁRIA</v>
          </cell>
          <cell r="D88" t="str">
            <v>COSIT</v>
          </cell>
          <cell r="F88" t="str">
            <v>Tratam-se de Equipamentos de Proteção Individual (EPI) de Atendimento Pré-Hospitalar (APH) Tático, essenciais para o atendimento a emergências pelos Policiais Judiciais lotados no Tribunal e nas Subseções Judiciárias.</v>
          </cell>
          <cell r="G88" t="str">
            <v>90</v>
          </cell>
          <cell r="H88" t="str">
            <v>Unidades</v>
          </cell>
          <cell r="I88" t="str">
            <v>A aquisição de Equipamentos de Proteção Individual (EPI) de Atendimento Pré-Hospitalar (APH) Tático é essencial para a atuação segura e eficaz dos Policiais Judiciais em situações de emergência. A não contratação compromete a integridade física dos servidores e a capacidade de resposta imediata em ocorrências críticas.</v>
          </cell>
          <cell r="J88">
            <v>0</v>
          </cell>
          <cell r="K88">
            <v>0</v>
          </cell>
        </row>
        <row r="89">
          <cell r="A89" t="str">
            <v>TRF_24</v>
          </cell>
          <cell r="C89" t="str">
            <v>ORDINÁRIA</v>
          </cell>
          <cell r="D89" t="str">
            <v>SECAM</v>
          </cell>
          <cell r="F89" t="str">
            <v>Eletrodomésticos em geral, como ventiladores, frigobares/refrigeradores, bebedouros e purificadores de água.</v>
          </cell>
          <cell r="G89" t="str">
            <v>0</v>
          </cell>
          <cell r="H89" t="str">
            <v>Serviços</v>
          </cell>
          <cell r="I89" t="str">
            <v>A aquisição de eletrodomésticos é necessária para assegurar o pleno funcionamento das atividades da subseção, contribuindo para o suporte às rotinas de trabalho e o atendimento adequado a servidores, colaboradores e usuários. A ausência desses itens compromete a infraestrutura básica e o bom desempenho das funções institucionais.</v>
          </cell>
          <cell r="J89">
            <v>180000</v>
          </cell>
          <cell r="K89">
            <v>140000</v>
          </cell>
        </row>
        <row r="90">
          <cell r="A90" t="str">
            <v>TRF_25</v>
          </cell>
          <cell r="C90" t="str">
            <v>ORDINÁRIA</v>
          </cell>
          <cell r="D90" t="str">
            <v>SECAM</v>
          </cell>
          <cell r="F90" t="str">
            <v>Mobiliários corporativos em geral, com características específicas para utilização no Órgão.</v>
          </cell>
          <cell r="G90" t="str">
            <v>0</v>
          </cell>
          <cell r="H90" t="str">
            <v>Unidades</v>
          </cell>
          <cell r="I90" t="str">
            <v>Necessidade de adquirir mobiliário corporativo para adequar espaços às demandas operacionais e/ou aos padrões ergonomia no trabalho. A ausência pode comprometer a funcionalidade e a produtividade.</v>
          </cell>
          <cell r="J90">
            <v>600000</v>
          </cell>
          <cell r="K90">
            <v>0</v>
          </cell>
        </row>
        <row r="91">
          <cell r="A91" t="str">
            <v>TRF_26</v>
          </cell>
          <cell r="C91" t="str">
            <v>NOVA - CONTÍNUA</v>
          </cell>
          <cell r="D91" t="str">
            <v>ASCOM</v>
          </cell>
          <cell r="F91" t="str">
            <v>Assinatura de: banco de imagens, banco de áudio, Canva, Mlabs, Munch Works, Flickr</v>
          </cell>
          <cell r="G91" t="str">
            <v>6</v>
          </cell>
          <cell r="H91" t="str">
            <v>Assinaturas</v>
          </cell>
          <cell r="I91" t="str">
            <v>A contratação de ferramentas digitais de apoio à comunicação institucional é essencial para garantir que a equipe disponha de recursos adequados para atuação eficiente e criativa. A não contratação compromete a qualidade da produção de conteúdo e a eficácia da comunicação com o público interno e externo.</v>
          </cell>
          <cell r="J91">
            <v>4493.04</v>
          </cell>
          <cell r="K91">
            <v>4493.04</v>
          </cell>
        </row>
        <row r="92">
          <cell r="A92" t="str">
            <v>TRF_27</v>
          </cell>
          <cell r="C92" t="str">
            <v>NOVA - CONTÍNUA</v>
          </cell>
          <cell r="D92" t="str">
            <v>ASCOM</v>
          </cell>
          <cell r="F92" t="str">
            <v xml:space="preserve">2 editores de vídeo  (1 cinegrafista e 1 editor de pós-produção ou editor de finalização). Profissionais responsáveis pela edição, montagem e finalização de vídeos sendo um deles videografista, especializado na produção de vinhetas. </v>
          </cell>
          <cell r="G92" t="str">
            <v>2</v>
          </cell>
          <cell r="H92" t="str">
            <v>Postos de trabalho</v>
          </cell>
          <cell r="I92" t="str">
            <v>A contratação de dois editores de vídeo, sendo um também cinegrafista, é essencial para atender à crescente demanda por conteúdos audiovisuais de qualidade, garantindo cobertura adequada das atividades institucionais e expansão da comunicação em múltiplos canais. A não contratação compromete a produção tempestiva e estratégica, dificultando a visibilidade do TRF6 e sua inserção na TV Justiça até 2025.</v>
          </cell>
          <cell r="J92">
            <v>310690.08</v>
          </cell>
          <cell r="K92">
            <v>0</v>
          </cell>
        </row>
        <row r="93">
          <cell r="A93" t="str">
            <v>TRF_28</v>
          </cell>
          <cell r="C93" t="str">
            <v>ORDINÁRIA</v>
          </cell>
          <cell r="D93" t="str">
            <v>COSIT</v>
          </cell>
          <cell r="F93" t="str">
            <v>Aquisição de acessórios (kit) para uso de arma de fogo composto de coldres para pistola (tático e velado), cintos tático, porta carregadores para pistola.</v>
          </cell>
          <cell r="G93" t="str">
            <v xml:space="preserve">90
</v>
          </cell>
          <cell r="H93" t="str">
            <v>Unidades</v>
          </cell>
          <cell r="I93" t="str">
            <v>A aquisição de kits de acessórios para uso de arma de fogo é essencial para garantir a segurança, a mobilidade e a eficiência dos Policiais Judiciais em serviço. A não contratação compromete a pronta resposta em situações de risco, além de dificultar o cumprimento das atividades de segurança institucional.</v>
          </cell>
          <cell r="J93">
            <v>120000</v>
          </cell>
          <cell r="K93">
            <v>120000</v>
          </cell>
        </row>
        <row r="94">
          <cell r="A94" t="str">
            <v>TRF_29</v>
          </cell>
          <cell r="C94" t="str">
            <v>NOVA - CONTÍNUA</v>
          </cell>
          <cell r="D94" t="str">
            <v>ASCOM</v>
          </cell>
          <cell r="F94" t="str">
            <v>Contratação de um fotógrafo.</v>
          </cell>
          <cell r="G94" t="str">
            <v>1</v>
          </cell>
          <cell r="H94" t="str">
            <v>Postos de trabalho</v>
          </cell>
          <cell r="I94" t="str">
            <v>A contratação de fotógrafo é essencial para garantir cobertura adequada das atividades institucionais do TRF6, assegurando conteúdo de qualidade e em tempo hábil. A não contratação compromete a presença do Tribunal nos diversos canais de comunicação e sua competitividade em relação a outros órgãos do Judiciário.</v>
          </cell>
          <cell r="J94">
            <v>155345.04</v>
          </cell>
          <cell r="K94">
            <v>0</v>
          </cell>
        </row>
        <row r="95">
          <cell r="A95" t="str">
            <v>TRF_30</v>
          </cell>
          <cell r="C95" t="str">
            <v>NOVA - CONTÍNUA</v>
          </cell>
          <cell r="D95" t="str">
            <v>ASCOM</v>
          </cell>
          <cell r="F95" t="str">
            <v>Contratação de seis profissionais jornalistas (1 produtor jornalista; 1 programador visual jornalista; 1 social mídia jornalista; 1 diretor roteirista jornalista; 1 repórter de TV e 1 técnico em publicidade).</v>
          </cell>
          <cell r="G95" t="str">
            <v>6</v>
          </cell>
          <cell r="H95" t="str">
            <v>Postos de trabalho</v>
          </cell>
          <cell r="I95" t="str">
            <v>A contratação de seis profissionais da área de jornalismo e publicidade é essencial para estruturar uma equipe de comunicação compatível com as demandas do TRF6, garantindo produção qualificada e atuação multiplataforma. A não contratação compromete a eficiência na divulgação institucional, a presença nas mídias e o alinhamento com as melhores práticas de comunicação pública.</v>
          </cell>
          <cell r="J95">
            <v>932070.24</v>
          </cell>
        </row>
        <row r="96">
          <cell r="A96" t="str">
            <v>TRF_31</v>
          </cell>
          <cell r="C96" t="str">
            <v>ORDINÁRIA</v>
          </cell>
          <cell r="D96" t="str">
            <v>COJUS</v>
          </cell>
          <cell r="F96" t="str">
            <v>Contratações voltadas à realização de 3 seminários sobre meios consensuais de solução de conflitos e justiça restaurativa</v>
          </cell>
          <cell r="G96">
            <v>6</v>
          </cell>
          <cell r="H96" t="str">
            <v>palestras</v>
          </cell>
          <cell r="I96" t="str">
            <v>A contratação para realização de três seminários em 2026 é essencial para promover os meios consensuais de solução de conflitos e a justiça restaurativa, conforme as Resoluções CNJ nº 125/2010 e nº 225/2016. A não contratação compromete a disseminação de boas práticas, a formação do público-alvo e o avanço da cultura de paz no TRF6.</v>
          </cell>
          <cell r="J96">
            <v>90000</v>
          </cell>
          <cell r="K96">
            <v>90000</v>
          </cell>
        </row>
        <row r="97">
          <cell r="C97" t="str">
            <v>CONTÍNUA</v>
          </cell>
          <cell r="D97" t="str">
            <v>SECGP</v>
          </cell>
          <cell r="E97" t="str">
            <v>SUCPA</v>
          </cell>
          <cell r="F97" t="str">
            <v>Emissão de carteiras funcionais para magistrados e servidores.</v>
          </cell>
          <cell r="J97">
            <v>30893</v>
          </cell>
          <cell r="K97">
            <v>30893</v>
          </cell>
        </row>
        <row r="98">
          <cell r="A98" t="str">
            <v>TRF_32</v>
          </cell>
          <cell r="C98" t="str">
            <v>ORDINÁRIA</v>
          </cell>
          <cell r="D98" t="str">
            <v>COJUS</v>
          </cell>
          <cell r="F98" t="str">
            <v xml:space="preserve">Contratações de experts para ações voltadas à à efetivação das políticas de conciliação e justiça restaurativa
</v>
          </cell>
          <cell r="G98" t="str">
            <v>4</v>
          </cell>
          <cell r="H98" t="str">
            <v>ações</v>
          </cell>
          <cell r="I98" t="str">
            <v>A contratação de ações voltadas à efetivação das políticas de conciliação e justiça restaurativa é essencial para promover o acesso à justiça e a cultura de paz em comunidades indígenas e quilombolas, conforme as Resoluções CNJ nº 125/2010 e nº 225/2016. A não contratação compromete a inclusão dessas populações, o respeito às suas especificidades culturais e a construção de soluções adequadas e transformadoras para seus conflitos.</v>
          </cell>
          <cell r="J98">
            <v>40000</v>
          </cell>
          <cell r="K98">
            <v>40000</v>
          </cell>
        </row>
        <row r="99">
          <cell r="A99" t="str">
            <v>TRF_35</v>
          </cell>
          <cell r="C99" t="str">
            <v>NOVA - CONTÍNUA</v>
          </cell>
          <cell r="D99" t="str">
            <v>ASGES</v>
          </cell>
          <cell r="E99" t="str">
            <v>NUCID</v>
          </cell>
          <cell r="F99" t="str">
            <v>Contratação de equipe miníma composta por 4 profissionais, com a necessidade estimada de 12800 horas técnicas para manutenção e suporte técnico em sistema de informações gerenciais estratégicas, Business Intelligence - BI, para um período de 20 meses, renováveis.</v>
          </cell>
          <cell r="G99" t="str">
            <v>7680</v>
          </cell>
          <cell r="H99" t="str">
            <v>Horas Técnicas</v>
          </cell>
          <cell r="I99" t="str">
            <v>A contratação de equipe mínima com 4 profissionais para manutenção e suporte técnico em sistema de Business Intelligence (BI) é essencial para garantir a continuidade da nova solução de estatística que substituirá o E-Siest, cuja parceria com a Amazon se encerra em maio de 2025. A não contratação compromete a sustentação da ferramenta, afetando a gestão estratégica e a produção de dados essenciais ao funcionamento do TRF6.</v>
          </cell>
          <cell r="J99">
            <v>691200</v>
          </cell>
          <cell r="K99">
            <v>345600</v>
          </cell>
        </row>
        <row r="100">
          <cell r="A100" t="str">
            <v>TRF_36</v>
          </cell>
          <cell r="C100" t="str">
            <v>CONTÍNUA</v>
          </cell>
          <cell r="D100" t="str">
            <v>SECGP</v>
          </cell>
          <cell r="E100" t="str">
            <v>SUDAS</v>
          </cell>
          <cell r="F100" t="str">
            <v>Plano Anual de Capacitação</v>
          </cell>
          <cell r="G100" t="str">
            <v>diversas</v>
          </cell>
          <cell r="H100" t="str">
            <v>Unidades</v>
          </cell>
          <cell r="I100" t="str">
            <v>As contratações voltadas ao Plano Anual de Capacitação são essenciais para o aprimoramento contínuo do conhecimento e das competências do corpo funcional. A não contratação compromete o desenvolvimento profissional dos servidores e a eficiência na prestação jurisdicional.</v>
          </cell>
          <cell r="J100">
            <v>1150000</v>
          </cell>
          <cell r="K100">
            <v>1150000</v>
          </cell>
        </row>
        <row r="101">
          <cell r="A101" t="str">
            <v>TRF_37</v>
          </cell>
          <cell r="C101" t="str">
            <v>ORDINÁRIA</v>
          </cell>
          <cell r="D101" t="str">
            <v>SECGP</v>
          </cell>
          <cell r="E101" t="str">
            <v>SUDAS</v>
          </cell>
          <cell r="F101" t="str">
            <v>Serviços de mapeamento de competências em 50 unidades</v>
          </cell>
          <cell r="G101">
            <v>1</v>
          </cell>
          <cell r="H101" t="str">
            <v>Serviços</v>
          </cell>
          <cell r="I101" t="str">
            <v>A contratação de serviços de mapeamento de competências é essencial para orientar o Plano Anual de Capacitação com base nas reais necessidades da organização, conforme recomenda a Resolução CNJ nº 240/2016. A não contratação limita a gestão estratégica de pessoas, comprometendo o direcionamento de capacitações, concursos e seleções internas com critérios objetivos e transparentes.</v>
          </cell>
          <cell r="J101">
            <v>110630.84</v>
          </cell>
          <cell r="K101">
            <v>110630.84</v>
          </cell>
        </row>
        <row r="102">
          <cell r="A102" t="str">
            <v>TRF_38</v>
          </cell>
          <cell r="C102" t="str">
            <v>ORDINÁRIA</v>
          </cell>
          <cell r="D102" t="str">
            <v>SECGP</v>
          </cell>
          <cell r="E102" t="str">
            <v>SUDAS</v>
          </cell>
          <cell r="F102" t="str">
            <v>Contratação de atividades educacionais no curso de Administração Judicial Aplicada</v>
          </cell>
          <cell r="G102" t="str">
            <v>504</v>
          </cell>
          <cell r="H102" t="str">
            <v>hora</v>
          </cell>
          <cell r="I102" t="str">
            <v>A contratação de atividades educacionais no curso de Administração Judicial Aplicada é essencial para capacitar servidores e magistrados na gestão de unidades judiciárias, promovendo agilidade, eficiência e alinhamento aos objetivos estratégicos do TRF6. A não contratação compromete a reestruturação organizacional, a produtividade e o atendimento às recomendações de órgãos superiores.</v>
          </cell>
          <cell r="J102">
            <v>639600</v>
          </cell>
          <cell r="K102">
            <v>580000</v>
          </cell>
        </row>
        <row r="103">
          <cell r="A103" t="str">
            <v>TRF_39</v>
          </cell>
          <cell r="C103" t="str">
            <v>CONTÍNUA</v>
          </cell>
          <cell r="D103" t="str">
            <v>ASGES</v>
          </cell>
          <cell r="F103" t="str">
            <v xml:space="preserve">Renovação licença software Miro Whiteboard no Laboratório por mais 12 meses. </v>
          </cell>
          <cell r="G103">
            <v>1</v>
          </cell>
          <cell r="H103" t="str">
            <v>licença</v>
          </cell>
          <cell r="I103" t="str">
            <v>A renovação da licença do software Miro Whiteboard por mais 12 meses é essencial para a continuidade das atividades do Laboratório de Inovação do TRF6, viabilizando oficinas, projetos e reuniões colaborativas, especialmente em formato remoto. A não contratação compromete a realização das oficinas e o desenvolvimento de projetos inovadores com participação integrada das equipes.</v>
          </cell>
          <cell r="J103">
            <v>1145</v>
          </cell>
          <cell r="K103">
            <v>1145</v>
          </cell>
        </row>
        <row r="104">
          <cell r="A104" t="str">
            <v>TRF_4</v>
          </cell>
          <cell r="C104" t="str">
            <v>ORDINÁRIA</v>
          </cell>
          <cell r="D104" t="str">
            <v>SECGP</v>
          </cell>
          <cell r="E104" t="str">
            <v>SUASA</v>
          </cell>
          <cell r="F104" t="str">
            <v>Contratação de atividades do Programa de Saúde Mental.</v>
          </cell>
          <cell r="G104">
            <v>2</v>
          </cell>
          <cell r="H104" t="str">
            <v>Atividades</v>
          </cell>
          <cell r="I104" t="str">
            <v>A contratação de atividades do Programa de Saúde Mental, como palestras e oficinas, promove o bem-estar e atende às diretrizes do CNJ e ao planejamento estratégico da Justiça Federal. A não contratação pode aumentar casos de adoecimento, absenteísmo e queda na produtividade do corpo funcional.</v>
          </cell>
          <cell r="J104">
            <v>10000</v>
          </cell>
          <cell r="K104">
            <v>10000</v>
          </cell>
        </row>
        <row r="105">
          <cell r="A105" t="str">
            <v>TRF_40</v>
          </cell>
          <cell r="C105" t="str">
            <v>CONTÍNUA</v>
          </cell>
          <cell r="D105" t="str">
            <v>ASGES</v>
          </cell>
          <cell r="F105" t="str">
            <v>Licença de uso do software - Mentimeter Pro pelo periodo de 12 meses</v>
          </cell>
          <cell r="G105" t="str">
            <v>1</v>
          </cell>
          <cell r="H105" t="str">
            <v>Serviços</v>
          </cell>
          <cell r="I105" t="str">
            <v>A aquisição de licença do software Mentimeter é essencial para promover oficinas e treinamentos interativos no Laboratório de Inovação do TRF6, aprimorando a experiência digital e os resultados das atividades. A não contratação limita o uso de metodologias participativas e reduz a eficácia das ações de inovação conduzidas pelo Iluminas.</v>
          </cell>
          <cell r="J105">
            <v>2357.08</v>
          </cell>
          <cell r="K105">
            <v>2357.08</v>
          </cell>
        </row>
        <row r="106">
          <cell r="A106" t="str">
            <v>TRF_41</v>
          </cell>
          <cell r="C106" t="str">
            <v>CONTÍNUA</v>
          </cell>
          <cell r="D106" t="str">
            <v>ASGES</v>
          </cell>
          <cell r="F106" t="str">
            <v>contratação de 01 (uma) assinatura da ferramenta de criação de design “Canva PRO”, pelo período de 12 (doze) meses</v>
          </cell>
          <cell r="G106" t="str">
            <v>1</v>
          </cell>
          <cell r="H106" t="str">
            <v>Unidades</v>
          </cell>
          <cell r="I106" t="str">
            <v>A contratação de 1 (uma) assinatura da ferramenta de design “Canva PRO” por 12 meses é essencial para apoiar a criação de materiais visuais nas atividades do Iluminas, promovendo agilidade, criatividade e padronização nos projetos. A não contratação compromete a qualidade da comunicação visual e o desenvolvimento eficiente das ações do Laboratório de Inovação.</v>
          </cell>
          <cell r="J106">
            <v>730.85</v>
          </cell>
          <cell r="K106">
            <v>730.85</v>
          </cell>
        </row>
        <row r="107">
          <cell r="A107" t="str">
            <v>TRF_42</v>
          </cell>
          <cell r="C107" t="str">
            <v>ORDINÁRIA</v>
          </cell>
          <cell r="D107" t="str">
            <v>ASGES</v>
          </cell>
          <cell r="F107" t="str">
            <v>Impressão de materiais gráficos</v>
          </cell>
          <cell r="G107" t="str">
            <v>diversas</v>
          </cell>
          <cell r="H107" t="str">
            <v>Unidades</v>
          </cell>
          <cell r="I107" t="str">
            <v>Necessidade de material gráfico para suporte visual em eventos e campanhas. A falta pode impactar a organização e a efetividade das iniciativas.</v>
          </cell>
          <cell r="J107">
            <v>59806.400000000001</v>
          </cell>
          <cell r="K107">
            <v>59806.400000000001</v>
          </cell>
        </row>
        <row r="108">
          <cell r="A108" t="str">
            <v>TRF_43</v>
          </cell>
          <cell r="C108" t="str">
            <v>ORDINÁRIA</v>
          </cell>
          <cell r="D108" t="str">
            <v>SECTI</v>
          </cell>
          <cell r="F108" t="str">
            <v>Microcomputador Tipo IV, Processador Referência Intel Core i5 ou AMD Série 7000 Ryzen 5; deverá possuir no mínimo 16 GB de memória RAM DDR5, com barramento de 4400 MHz; fabricação própria e exclusiva do modelo ofertado, do mesmo fabricante do equipamento; após a instalação do mouse e do teclado, deverá possuir no mínimo 3 interfaces USB livres, etc.</v>
          </cell>
          <cell r="G108" t="str">
            <v>1.250</v>
          </cell>
          <cell r="H108" t="str">
            <v>Unidades</v>
          </cell>
          <cell r="I108" t="str">
            <v>A aquisição de microcomputador Tipo IV, com processador Intel Core i5 ou AMD Ryzen 5, e respectiva assistência técnica é essencial para substituir equipamentos obsoletos e garantir o desempenho adequado das atividades no TRF6 e nas Subseções. A não contratação compromete a eficiência dos serviços de TI e o suporte aos processos institucionais.</v>
          </cell>
          <cell r="J108">
            <v>5106250</v>
          </cell>
          <cell r="K108">
            <v>0</v>
          </cell>
        </row>
        <row r="109">
          <cell r="A109" t="str">
            <v>TRF_44</v>
          </cell>
          <cell r="C109" t="str">
            <v>ORDINÁRIA</v>
          </cell>
          <cell r="D109" t="str">
            <v>SECTI</v>
          </cell>
          <cell r="F109" t="str">
            <v>Monitores tipo II, marca AOC. modelo 24P1U, incluindo assistência técnica da garantia.</v>
          </cell>
          <cell r="G109" t="str">
            <v>2500</v>
          </cell>
          <cell r="H109" t="str">
            <v>Unidades</v>
          </cell>
          <cell r="I109" t="str">
            <v>A aquisição de monitores Tipo II, modelo AOC 24P1U, com assistência técnica, é essencial para substituir equipamentos obsoletos e garantir condições adequadas de trabalho aos usuários do TRF6 e suas Subseções. A não contratação compromete a produtividade, o acesso aos serviços de TI e a continuidade das atividades institucionais.</v>
          </cell>
          <cell r="J109">
            <v>1645000</v>
          </cell>
          <cell r="K109">
            <v>0</v>
          </cell>
        </row>
        <row r="110">
          <cell r="A110" t="str">
            <v>TRF_45</v>
          </cell>
          <cell r="C110" t="str">
            <v>ORDINÁRIA</v>
          </cell>
          <cell r="D110" t="str">
            <v>SECTI</v>
          </cell>
          <cell r="F110" t="str">
            <v>Notebook com processador Intel Core, sistema operacional Windows 11 Pro, memória RAM 16 GB DDR5, armazenamento 256 GB SSD, tela de 15,6" Full HD, portas USB e HDMI, com 60 meses de garantia.</v>
          </cell>
          <cell r="G110" t="str">
            <v>290</v>
          </cell>
          <cell r="H110" t="str">
            <v>Unidades</v>
          </cell>
          <cell r="I110" t="str">
            <v>A aquisição de 290 notebooks com as especificações indicadas é essencial para substituir equipamentos com garantia prestes a expirar, atender à área de treinamento e às demandas de novos magistrados. A não contratação compromete a continuidade das atividades jurisdicionais, eleva custos com manutenção e prejudica a realização de treinamentos e o suporte ao teletrabalho.</v>
          </cell>
          <cell r="J110">
            <v>2030000</v>
          </cell>
        </row>
        <row r="111">
          <cell r="C111" t="str">
            <v>ORDINÁRIA</v>
          </cell>
          <cell r="D111" t="str">
            <v>COJEF</v>
          </cell>
          <cell r="F111" t="str">
            <v>Sessões de julgamento da TRU</v>
          </cell>
          <cell r="H111" t="str">
            <v>A sessão da Turma Regional de Uniformização da 6ª Região (TRU6) é um evento onde a jurisprudência dos Juizados Especiais Federais é uniformizada, buscando evitar decisões divergentes sobre a mesma questão de direito em diferentes turmas recursais da mesma região. A TRU6 julga pedidos de uniformização de lei federal quando há divergência entre as decisões das turmas recursais na interpretação da lei. A Turma Regional de Uniformização da 6ª Região reúne-se, no mínimo, semestralmente, mediante convocação de seu Presidente, com quorum de instalação de 2/3 de seus integrantes e julgamento por maioria simples. Tendo em vista a existência de Turmas Recursais nas Subseções de Juiz de Fora e de Uberlandia torna-se necessário o deslocamento para a Belo Horizonte dos Juízes Presidentes das referidas turmas recursais.</v>
          </cell>
          <cell r="J111">
            <v>14619.73</v>
          </cell>
          <cell r="K111">
            <v>14619.73</v>
          </cell>
        </row>
        <row r="112">
          <cell r="A112" t="str">
            <v>TRF_46</v>
          </cell>
          <cell r="C112" t="str">
            <v>ORDINÁRIA</v>
          </cell>
          <cell r="D112" t="str">
            <v>SECTI</v>
          </cell>
          <cell r="F112" t="str">
            <v>Ferramenta de Inteligência Artificial (IA) Generativa. Esta ferramenta se concentra na criação ou geração de novos conteúdos, dados ou informações, a partir das necessidades dos usuários.</v>
          </cell>
          <cell r="G112" t="str">
            <v xml:space="preserve">20
</v>
          </cell>
          <cell r="H112" t="str">
            <v>Licenças</v>
          </cell>
          <cell r="I112" t="str">
            <v>A aquisição de ferramenta de Inteligência Artificial (IA) generativa é essencial para otimizar a produtividade, a qualidade e a inovação no desenvolvimento e sustentação de sistemas no TRF6. A não contratação pode gerar atrasos, aumento de erros, sobrecarga da equipe e perda de competitividade frente a outras instituições que já utilizam essa tecnologia.</v>
          </cell>
          <cell r="J112">
            <v>103469.6</v>
          </cell>
          <cell r="K112">
            <v>200000</v>
          </cell>
        </row>
        <row r="113">
          <cell r="A113" t="str">
            <v>TRF_47</v>
          </cell>
          <cell r="C113" t="str">
            <v>ORDINÁRIA</v>
          </cell>
          <cell r="D113" t="str">
            <v>SECTI</v>
          </cell>
          <cell r="F113" t="str">
            <v>TV Tamanho Tela: 70 POL, Voltagem: Bivolt V, Cor: Preta, Características Adicionais: 4k, Smart Tv, 3 Hdmi, 1 Usb, Tipo Tela: Led, Acessórios: Controle Remoto.</v>
          </cell>
          <cell r="G113" t="str">
            <v>7</v>
          </cell>
          <cell r="H113" t="str">
            <v>Unidades</v>
          </cell>
          <cell r="I113" t="str">
            <v>A aquisição de TV 70” 4K Smart é fundamental para garantir a qualidade e eficiência na realização de reuniões, videoconferências, treinamentos e eventos híbridos ou remotos no TRF6. A não contratação compromete a experiência audiovisual e a efetividade das atividades institucionais.</v>
          </cell>
          <cell r="J113">
            <v>42322.7</v>
          </cell>
          <cell r="K113">
            <v>42322.7</v>
          </cell>
        </row>
        <row r="114">
          <cell r="A114" t="str">
            <v>TRF_48</v>
          </cell>
          <cell r="C114" t="str">
            <v>ORDINÁRIA</v>
          </cell>
          <cell r="D114" t="str">
            <v>SECTI</v>
          </cell>
          <cell r="F114" t="str">
            <v>Câmera para videoconferencia, Resolução: 1080 X 1920, Tipo Lente: Foco Automático X, Velocidade Transmissão Vídeo: 30 FPS</v>
          </cell>
          <cell r="G114" t="str">
            <v>5</v>
          </cell>
          <cell r="H114" t="str">
            <v>Unidades</v>
          </cell>
          <cell r="I114" t="str">
            <v>fortalecer a infraestrutura tecnológica do TRF6, garantindo qualidade na comunicação em reuniões, treinamentos e eventos institucionais. A não contratação pode comprometer a eficiência e a fluidez das interações virtuais.</v>
          </cell>
          <cell r="J114">
            <v>79911.3</v>
          </cell>
          <cell r="K114">
            <v>79911.3</v>
          </cell>
        </row>
        <row r="115">
          <cell r="A115" t="str">
            <v>TRF_49</v>
          </cell>
          <cell r="C115" t="str">
            <v>ORDINÁRIA</v>
          </cell>
          <cell r="D115" t="str">
            <v>SECTI</v>
          </cell>
          <cell r="F115" t="str">
            <v>Câmera Webcam para Videochamada, com resolução mínima HD de 1080p (1920 x 1080 pixels).</v>
          </cell>
          <cell r="G115" t="str">
            <v>250</v>
          </cell>
          <cell r="H115" t="str">
            <v>Unidades</v>
          </cell>
          <cell r="I115" t="str">
            <v>A aquisição de webcam com resolução mínima de 1080p é essencial para assegurar a qualidade de videoconferências e treinamentos online, diante do aumento das interações remotas. A não contratação compromete a clareza da comunicação e a efetividade das atividades virtuais do TRF6.</v>
          </cell>
          <cell r="J115">
            <v>162500</v>
          </cell>
          <cell r="K115">
            <v>162500</v>
          </cell>
        </row>
        <row r="116">
          <cell r="A116" t="str">
            <v>TRF_5</v>
          </cell>
          <cell r="C116" t="str">
            <v>ORDINÁRIA</v>
          </cell>
          <cell r="D116" t="str">
            <v>SECAM</v>
          </cell>
          <cell r="E116" t="str">
            <v>SUMES</v>
          </cell>
          <cell r="F116" t="str">
            <v>Substituição de portas antigas e fornecimento e instalação de novas portas automatizadas, das lojas do Ed. Oscar Dias Corrêa.</v>
          </cell>
          <cell r="G116" t="str">
            <v>7</v>
          </cell>
          <cell r="H116" t="str">
            <v>Unidades</v>
          </cell>
          <cell r="I116" t="str">
            <v>A substituição e automatização das 7 portas antigas é necessária para padronizar o acesso às lojas, facilitar o uso e evitar falhas recorrentes. A não contratação pode inviabilizar o uso das portas, gerar riscos ergonômicos e comprometer a segurança dos espaços.</v>
          </cell>
          <cell r="J116">
            <v>120000</v>
          </cell>
          <cell r="K116">
            <v>0</v>
          </cell>
        </row>
        <row r="117">
          <cell r="A117" t="str">
            <v>TRF_50</v>
          </cell>
          <cell r="C117" t="str">
            <v>ORDINÁRIA</v>
          </cell>
          <cell r="D117" t="str">
            <v>SECTI</v>
          </cell>
          <cell r="F117" t="str">
            <v>Fone de ouvido tipo Headset, fone tipo arco, com microfone tipo unidirecional e aro ajustável, acoplamento sobre as orelhas, conector USB</v>
          </cell>
          <cell r="G117" t="str">
            <v>200</v>
          </cell>
          <cell r="H117" t="str">
            <v>Unidades</v>
          </cell>
          <cell r="I117" t="str">
            <v>A aquisição de fones de ouvido tipo headset com microfone unidirecional é essencial para assegurar comunicação clara e sem interferências durante videoconferências, atendimentos e suporte técnico. A não contratação pode comprometer a qualidade do áudio e a eficiência nas interações remotas.</v>
          </cell>
          <cell r="J117">
            <v>46000</v>
          </cell>
          <cell r="K117">
            <v>46000</v>
          </cell>
        </row>
        <row r="118">
          <cell r="A118" t="str">
            <v>TRF_51</v>
          </cell>
          <cell r="C118" t="str">
            <v>ORDINÁRIA</v>
          </cell>
          <cell r="D118" t="str">
            <v>SECTI</v>
          </cell>
          <cell r="F118" t="str">
            <v xml:space="preserve"> Leitor de CD-DVD externo
Tipo: Ide; Velocidade Leitura Dvd-Rom: 16 X; Velocidade Leitura Cd-Rom: 48 X; Tempo Acesso Dvd-Rom: 140 MS; Tempo Acesso Cd-Rom: 120 MS; 
Memória Buffer: 2 MB; Aplicação: Computador</v>
          </cell>
          <cell r="G118" t="str">
            <v>30</v>
          </cell>
          <cell r="H118" t="str">
            <v>Unidades</v>
          </cell>
          <cell r="I118" t="str">
            <v>A aquisição de leitor de CD-DVD externo é necessária para acesso a documentos e arquivos armazenados em mídias antigas, ainda utilizados em backups e projetos específicos. A não contratação impede a leitura desses conteúdos, comprometendo a recuperação de informações relevantes ao TRF6.</v>
          </cell>
          <cell r="J118">
            <v>81000</v>
          </cell>
          <cell r="K118">
            <v>81000</v>
          </cell>
        </row>
        <row r="119">
          <cell r="A119" t="str">
            <v>TRF_52</v>
          </cell>
          <cell r="C119" t="str">
            <v>ORDINÁRIA</v>
          </cell>
          <cell r="D119" t="str">
            <v>SECTI</v>
          </cell>
          <cell r="F119" t="str">
            <v xml:space="preserve">HD Externo
Memória: 1 Terabyte TB.
Aplicação: Uso Externo
Modelo: Ssd
Características Adicionais: Compatível Com Usb </v>
          </cell>
          <cell r="G119" t="str">
            <v>30</v>
          </cell>
          <cell r="H119" t="str">
            <v>Unidades</v>
          </cell>
          <cell r="I119" t="str">
            <v>A aquisição de HD externo com 1TB é essencial para o armazenamento seguro de grandes volumes de dados, preservando a integridade das informações e viabilizando a transferência eficiente entre dispositivos. A não contratação compromete a segurança e a mobilidade no gerenciamento de arquivos institucionais.</v>
          </cell>
          <cell r="J119">
            <v>36000</v>
          </cell>
          <cell r="K119">
            <v>36000</v>
          </cell>
        </row>
        <row r="120">
          <cell r="A120" t="str">
            <v>TRF_53</v>
          </cell>
          <cell r="C120" t="str">
            <v>ORDINÁRIA</v>
          </cell>
          <cell r="D120" t="str">
            <v>SECTI</v>
          </cell>
          <cell r="F120" t="str">
            <v>Câmera PTZ, Tipo: Ptz, Resolução: 3840 X 2160 Pixels, Resolução Horizontal: 74,10, Zoom Óptico: 24 X, Zoom Digital: 10 X, Características Adicionais: Comandos Via Ip, Rs-422 Ou Rs-232, Dimensões Aproximadas: 162.9 X 204.6 X 170.6 MM,  Tensão Nominal: Bivol</v>
          </cell>
          <cell r="G120" t="str">
            <v>5</v>
          </cell>
          <cell r="H120" t="str">
            <v>Unidades</v>
          </cell>
          <cell r="I120" t="str">
            <v>A aquisição da câmera PTZ com zoom óptico e controle remoto é essencial para aprimorar a infraestrutura tecnológica do TRF6, garantindo cobertura profissional e dinâmica em reuniões, treinamentos e eventos. A não contratação compromete a qualidade das transmissões e a flexibilidade na captação de imagens institucionais.</v>
          </cell>
          <cell r="J120">
            <v>79911.3</v>
          </cell>
          <cell r="K120">
            <v>79911.3</v>
          </cell>
        </row>
        <row r="121">
          <cell r="A121" t="str">
            <v>TRF_54</v>
          </cell>
          <cell r="C121" t="str">
            <v>ORDINÁRIA</v>
          </cell>
          <cell r="D121" t="str">
            <v>SECTI</v>
          </cell>
          <cell r="F121" t="str">
            <v>Microfone Tipo Linha: À Condensador, Tipo: Gooseneck</v>
          </cell>
          <cell r="G121" t="str">
            <v>10</v>
          </cell>
          <cell r="H121" t="str">
            <v>Unidades</v>
          </cell>
          <cell r="I121" t="str">
            <v>A aquisição de microfone condensador tipo gooseneck é essencial para garantir captação de áudio clara e precisa nas atividades institucionais do TRF6, aprimorando a comunicação em reuniões, treinamentos e eventos. A não contratação pode gerar falhas na transmissão sonora, comprometendo a experiência dos participantes presenciais e remotos.</v>
          </cell>
          <cell r="J121">
            <v>8900</v>
          </cell>
          <cell r="K121">
            <v>8900</v>
          </cell>
        </row>
        <row r="122">
          <cell r="A122" t="str">
            <v>TRF_55</v>
          </cell>
          <cell r="C122" t="str">
            <v>ORDINÁRIA</v>
          </cell>
          <cell r="D122" t="str">
            <v>SECTI</v>
          </cell>
          <cell r="F122" t="str">
            <v>Aquisição de Impressoras Laser Monocromáticas para atender às necessidades do Tribunal Regional Federal da 6ª Região.</v>
          </cell>
          <cell r="G122" t="str">
            <v>150</v>
          </cell>
          <cell r="H122" t="str">
            <v>Unidades</v>
          </cell>
          <cell r="I122" t="str">
            <v>A aquisição de impressoras laser ou LED monocromáticas é essencial para substituir equipamentos fora do período de garantia e atender às necessidades atuais do TRF6, incluindo eventos e treinamentos institucionais. A não contratação compromete a continuidade dos serviços e a execução de atividades que ainda dependem de impressão, especialmente diante da ausência de estoque disponível.</v>
          </cell>
          <cell r="J122">
            <v>420000</v>
          </cell>
          <cell r="K122">
            <v>0</v>
          </cell>
        </row>
        <row r="123">
          <cell r="A123" t="str">
            <v>TRF_56</v>
          </cell>
          <cell r="C123" t="str">
            <v>ORDINÁRIA</v>
          </cell>
          <cell r="D123" t="str">
            <v>SECTI</v>
          </cell>
          <cell r="F123" t="str">
            <v>Aquisição de Impressoras Multifuncionais para atender às necessidades do Tribunal Regional Federal da 6ª Região.</v>
          </cell>
          <cell r="G123" t="str">
            <v>30</v>
          </cell>
          <cell r="H123" t="str">
            <v>Unidades</v>
          </cell>
          <cell r="I123" t="str">
            <v>A aquisição de impressoras multifuncionais laser ou LED é essencial para substituir equipamentos fora da garantia e atender às demandas operacionais do TRF6, inclusive em eventos e treinamentos. A não contratação compromete a continuidade dos serviços, especialmente diante da indisponibilidade de equipamentos em estoque.</v>
          </cell>
          <cell r="J123">
            <v>114000</v>
          </cell>
          <cell r="K123">
            <v>0</v>
          </cell>
        </row>
        <row r="124">
          <cell r="A124" t="str">
            <v>TRF_57</v>
          </cell>
          <cell r="C124" t="str">
            <v>ORDINÁRIA</v>
          </cell>
          <cell r="D124" t="str">
            <v>SECTI</v>
          </cell>
          <cell r="E124" t="str">
            <v>SUINF</v>
          </cell>
          <cell r="F124" t="str">
            <v>Contratação de fornecedor especializado para a aquisição e instalação de sistema de climatização de precisão, com a finalidade de garantir o controle adequado de temperatura e umidade no ambiente destinado aos nobreaks. Esses equipamentos são responsáveis pela alimentação ininterrupta do Datacenter do Tribunal Regional Federal da 6ª Região, localizado no Edifício Antônio Fernando Pinheiro, em períodos de interrupção no fornecimento de energia elétrica. A instalação do sistema de climatização visa assegurar o pleno funcionamento dos nobreaks e a integridade dos equipamentos críticos para o funcionamento contínuo do Datacenter.</v>
          </cell>
          <cell r="G124" t="str">
            <v>2</v>
          </cell>
          <cell r="H124" t="str">
            <v>Unidades</v>
          </cell>
          <cell r="I124" t="str">
            <v>Necessidade de manutenção preventiva de ar-condicionado para garantir eficiência e segurança. A falta do serviço pode gerar falhas e aumento de custos operacionais.</v>
          </cell>
          <cell r="J124">
            <v>290857.09999999998</v>
          </cell>
          <cell r="K124">
            <v>290857.09999999998</v>
          </cell>
        </row>
        <row r="125">
          <cell r="A125" t="str">
            <v>TRF_57 - 2025</v>
          </cell>
          <cell r="C125" t="str">
            <v>CONTÍNUA</v>
          </cell>
          <cell r="D125" t="str">
            <v>SECAM</v>
          </cell>
          <cell r="E125" t="str">
            <v>SUMES</v>
          </cell>
          <cell r="F125" t="str">
            <v>Serviços especializados de gerenciamento de ativos tangíveis, na modalidade Facilities Management, compreendendo as atividades de planejamento, gerenciamento, e execução da manutenção e operação predial, com disponibilização de sistema informatizado de gestão operacional integrada, com fornecimento de mão de obra, materiais, peças e componentes de reposição.</v>
          </cell>
          <cell r="J125">
            <v>6106341.6399999997</v>
          </cell>
          <cell r="K125">
            <v>6106341.6399999997</v>
          </cell>
        </row>
        <row r="126">
          <cell r="A126" t="str">
            <v>TRF_58</v>
          </cell>
          <cell r="C126" t="str">
            <v>ORDINÁRIA</v>
          </cell>
          <cell r="D126" t="str">
            <v>SECTI</v>
          </cell>
          <cell r="F126" t="str">
            <v>Contratação de solução de wi-fi corporativo para o TRF6 e Subseções Judiciárias.</v>
          </cell>
          <cell r="G126" t="str">
            <v>1</v>
          </cell>
          <cell r="H126" t="str">
            <v>Unidades</v>
          </cell>
          <cell r="I126" t="str">
            <v>A contratação de solução de wi-fi corporativo para o TRF6 e Subseções Judiciárias é essencial para modernizar a infraestrutura de rede, garantindo conectividade segura, estável e de alta disponibilidade. A não contratação compromete a flexibilidade de uso dos espaços, a acessibilidade dos usuários e a eficiência operacional, limitando a evolução tecnológica e a gestão integrada da rede.</v>
          </cell>
          <cell r="J126">
            <v>23169386.129999999</v>
          </cell>
          <cell r="K126">
            <v>0</v>
          </cell>
        </row>
        <row r="127">
          <cell r="A127" t="str">
            <v>TRF_59</v>
          </cell>
          <cell r="C127" t="str">
            <v>CONTÍNUA</v>
          </cell>
          <cell r="D127" t="str">
            <v>SECTI</v>
          </cell>
          <cell r="F127" t="str">
            <v>Contratação de serviços de telecomunicações de Rede IP Multisserviços, por meio de tecnologia MPLS, com o objetivo de prover redundância à rede WAN de interligação entre o TRF6 e as Subseções Judiciárias.</v>
          </cell>
          <cell r="G127" t="str">
            <v>0</v>
          </cell>
          <cell r="H127" t="str">
            <v>Serviços</v>
          </cell>
          <cell r="I127" t="str">
            <v>A contratação de serviços de Rede IP Multisserviços com tecnologia MPLS é essencial para prover redundância à rede WAN entre o TRF6 e as Subseções Judiciárias, garantindo estabilidade e continuidade das comunicações. A não contratação compromete a operação das unidades em caso de falha no link principal, podendo causar paralisação das atividades institucionais.</v>
          </cell>
          <cell r="J127">
            <v>643876.31999999995</v>
          </cell>
          <cell r="K127">
            <v>643876.31999999995</v>
          </cell>
        </row>
        <row r="128">
          <cell r="A128" t="str">
            <v>TRF_6</v>
          </cell>
          <cell r="C128" t="str">
            <v>ORDINÁRIA</v>
          </cell>
          <cell r="D128" t="str">
            <v>SECGP</v>
          </cell>
          <cell r="E128" t="str">
            <v>SUASA</v>
          </cell>
          <cell r="F128" t="str">
            <v>Contratação de palestra para o Programa de Atenção à Saúde da Mulher na Fase do Climatério.</v>
          </cell>
          <cell r="G128">
            <v>1</v>
          </cell>
          <cell r="H128" t="str">
            <v>Palestra</v>
          </cell>
          <cell r="I128" t="str">
            <v>A contratação de palestra para o Programa de Atenção à Saúde da Mulher na Fase do Climatério é essencial para promover saúde física e mental das servidoras e magistradas, conforme previsto na Portaria Presi 88/2023 e na Resolução CNJ nº 207/2015. A não contratação compromete ações preventivas e o suporte necessário à maioria feminina do corpo funcional, impactando sua qualidade de vida e desempenho.</v>
          </cell>
          <cell r="J128">
            <v>10000</v>
          </cell>
          <cell r="K128">
            <v>10000</v>
          </cell>
        </row>
        <row r="129">
          <cell r="A129" t="str">
            <v>TRF_60</v>
          </cell>
          <cell r="C129" t="str">
            <v>ORDINÁRIA</v>
          </cell>
          <cell r="D129" t="str">
            <v>SECTI</v>
          </cell>
          <cell r="F129" t="str">
            <v>Contratação de licenciamento Oracle para o TRF6.</v>
          </cell>
          <cell r="G129" t="str">
            <v>0</v>
          </cell>
          <cell r="H129" t="str">
            <v>Serviços</v>
          </cell>
          <cell r="I129" t="str">
            <v>A contratação de licenciamento Oracle para o TRF6 é essencial para garantir suporte técnico especializado, estabilidade e segurança nas operações dos bancos de dados, atualmente sob licenciamento precário. A não contratação compromete a performance de sistemas críticos, a execução de backups e atualizações, e a continuidade dos serviços institucionais.</v>
          </cell>
          <cell r="J129">
            <v>4266398.26</v>
          </cell>
          <cell r="K129">
            <v>0</v>
          </cell>
        </row>
        <row r="130">
          <cell r="A130" t="str">
            <v>TRF_61</v>
          </cell>
          <cell r="C130" t="str">
            <v>CONTÍNUA</v>
          </cell>
          <cell r="D130" t="str">
            <v>SECTI</v>
          </cell>
          <cell r="F130" t="str">
            <v>Serviços de emissão de certificados digitais, certificado A1 e E-CNPJ,  dentro das especificações e normas do ICP-Brasil.</v>
          </cell>
          <cell r="G130">
            <v>1</v>
          </cell>
          <cell r="H130" t="str">
            <v>Serviços</v>
          </cell>
          <cell r="I130" t="str">
            <v>Necessidade de conferir autenticidade aos documentos digitais, identificando os titulares nos termos da IN 13-04/2007, para realização de assinaturas digitais em documentos e autenticação nos sistemas, atividades sem as quais a pretação jurisdicional não subsiste.</v>
          </cell>
          <cell r="J130">
            <v>272000</v>
          </cell>
          <cell r="K130">
            <v>272000</v>
          </cell>
        </row>
        <row r="131">
          <cell r="A131" t="str">
            <v>TRF_62</v>
          </cell>
          <cell r="C131" t="str">
            <v>CONTÍNUA</v>
          </cell>
          <cell r="D131" t="str">
            <v>SECAM</v>
          </cell>
          <cell r="E131" t="str">
            <v>SUMES</v>
          </cell>
          <cell r="F131" t="str">
            <v>Manutenção preventiva e corretiva mensal de 4 (quatro) elevadores do Ed. Euclydes Reis Aguiar - ERA.</v>
          </cell>
          <cell r="G131">
            <v>1</v>
          </cell>
          <cell r="H131" t="str">
            <v>Serviços</v>
          </cell>
          <cell r="I131" t="str">
            <v>Os elevadores são equipamentos eletromecânicos para transporte vertical de passageiros e precisam passar por manutenções mensais para se manterem em boas condições de funcionamento, evitando-se interrupções e possíveis acidentes.</v>
          </cell>
          <cell r="J131">
            <v>26296.452000000001</v>
          </cell>
          <cell r="K131">
            <v>26296.452000000001</v>
          </cell>
        </row>
        <row r="132">
          <cell r="A132" t="str">
            <v>TRF_63</v>
          </cell>
          <cell r="C132" t="str">
            <v>CONTÍNUA</v>
          </cell>
          <cell r="D132" t="str">
            <v>SECTI</v>
          </cell>
          <cell r="F132" t="str">
            <v>Suporte mensal do Software de Licenciamento de Solução antivirus.</v>
          </cell>
          <cell r="G132">
            <v>1</v>
          </cell>
          <cell r="H132" t="str">
            <v>Serviços</v>
          </cell>
          <cell r="I132" t="str">
            <v>A solução visa mitigar o risco de infestação das estações de trabalho e equipamentos servidores por ameaças virtuais, bem como manter o controle das estações de trabalho com antivírus atualizado.</v>
          </cell>
          <cell r="J132">
            <v>76545</v>
          </cell>
          <cell r="K132">
            <v>76545</v>
          </cell>
        </row>
        <row r="133">
          <cell r="A133" t="str">
            <v>TRF_64</v>
          </cell>
          <cell r="C133" t="str">
            <v>CONTÍNUA</v>
          </cell>
          <cell r="D133" t="str">
            <v>SECAM</v>
          </cell>
          <cell r="E133" t="str">
            <v>SUMES</v>
          </cell>
          <cell r="F133" t="str">
            <v>Manutenção preventiva e corretiva dos sistemas de exaustão, renovação de ar, ar condicionado do tipo chiler, self contained e VRF (Fluxo Refrigerante Variável), de condicionadores de ar tipo splits e de janela, de diversas marcas, com o fornecimento de insumos e peças de reposição e serviços.</v>
          </cell>
          <cell r="G133">
            <v>1</v>
          </cell>
          <cell r="H133" t="str">
            <v>Serviços</v>
          </cell>
          <cell r="I133" t="str">
            <v>Necessidade de se manter, de forma ininterrupta e continuada, em perfeitas condições de funcionamento os equipamentos dos sistemas de climatização, exaustão e ventilação mecânica no interior dos ambientes climatizados das unidades da Justiça Federal e TRF6 em Belo Horizonte, atendendo às recomendações contidas na Portaria nº 3.523/GM de 28 de agosto de 1998, do Ministério da Saúde.</v>
          </cell>
          <cell r="J133">
            <v>1681144.92</v>
          </cell>
          <cell r="K133">
            <v>1681144.92</v>
          </cell>
        </row>
        <row r="134">
          <cell r="A134" t="str">
            <v>TRF_65</v>
          </cell>
          <cell r="C134" t="str">
            <v>CONTÍNUA</v>
          </cell>
          <cell r="D134" t="str">
            <v>SECAM</v>
          </cell>
          <cell r="F134" t="str">
            <v xml:space="preserve">Água e esgotamento sanitário de todas as unidades do TRF6 e SJMG em Belo Horizonte
</v>
          </cell>
          <cell r="H134" t="str">
            <v>O fornecimento de água potável e o esgotamento de esgoto é uma das premissas básicas para o atendimento a todos os ocupantes dos prédios.</v>
          </cell>
          <cell r="J134">
            <v>444000</v>
          </cell>
          <cell r="K134">
            <v>100000</v>
          </cell>
        </row>
        <row r="135">
          <cell r="A135" t="str">
            <v>TRF_65</v>
          </cell>
          <cell r="C135" t="str">
            <v>CONTÍNUA</v>
          </cell>
          <cell r="D135" t="str">
            <v>SECAM</v>
          </cell>
          <cell r="E135" t="str">
            <v>SUMES</v>
          </cell>
          <cell r="F135" t="str">
            <v>Fornecimento de água e esgotamento sanitário de todas as unidades do TRF6 e SJMG em Belo Horizonte.</v>
          </cell>
          <cell r="G135">
            <v>1</v>
          </cell>
          <cell r="H135" t="str">
            <v>Serviços</v>
          </cell>
          <cell r="I135" t="str">
            <v>O fornecimento de água potável e o esgotamento de esgoto é uma das premissas básicas para o atendimento a todos os ocupantes dos prédios.</v>
          </cell>
          <cell r="J135">
            <v>0</v>
          </cell>
          <cell r="K135">
            <v>0</v>
          </cell>
        </row>
        <row r="136">
          <cell r="A136" t="str">
            <v>TRF_66</v>
          </cell>
          <cell r="C136" t="str">
            <v>CONTÍNUA</v>
          </cell>
          <cell r="D136" t="str">
            <v>SECAM</v>
          </cell>
          <cell r="F136" t="str">
            <v>Fornecimento de energia elétrica em média tensão ao Ed. Euclydes Reis Aguiar - ERA (Belo Horizonte-MG).</v>
          </cell>
          <cell r="H136" t="str">
            <v>Serviço imprescindível para o funcionamento das unidades do TRF6, no que diz respeito à alimentação de energia para os equipamentos de informática e demais equipamentos, como lâmpadas, elevadores, ar condicionado. O não fornecimento de energia interrompe toda a prestação de serviço do TRF6 interno e ao jurisdicionado.</v>
          </cell>
          <cell r="J136">
            <v>624000</v>
          </cell>
          <cell r="K136">
            <v>624000</v>
          </cell>
        </row>
        <row r="137">
          <cell r="A137" t="str">
            <v>TRF_66</v>
          </cell>
          <cell r="C137" t="str">
            <v>CONTÍNUA</v>
          </cell>
          <cell r="D137" t="str">
            <v>SECAM</v>
          </cell>
          <cell r="E137" t="str">
            <v>SUMES</v>
          </cell>
          <cell r="F137" t="str">
            <v>Fornecimento de energia elétrica em média tensão ao Ed. Euclydes Reis Aguiar - ERA (Belo Horizonte-MG).</v>
          </cell>
          <cell r="G137">
            <v>1</v>
          </cell>
          <cell r="H137" t="str">
            <v>Serviços</v>
          </cell>
          <cell r="I137" t="str">
            <v>Serviço imprescindível para o funcionamento das unidades do TRF6, no que diz respeito à alimentação de energia para os equipamentos de informática e demais equipamentos, como lâmpadas, elevadores, ar condicionado. O não fornecimento de energia interrompe toda a prestação de serviço do TRF6 interno e ao jurisdicionado.</v>
          </cell>
          <cell r="J137">
            <v>0</v>
          </cell>
          <cell r="K137">
            <v>0</v>
          </cell>
        </row>
        <row r="138">
          <cell r="A138" t="str">
            <v>TRF_67</v>
          </cell>
          <cell r="C138" t="str">
            <v>CONTÍNUA</v>
          </cell>
          <cell r="D138" t="str">
            <v>SECAM</v>
          </cell>
          <cell r="E138" t="str">
            <v>SUMES</v>
          </cell>
          <cell r="F138" t="str">
            <v>Fornecimento de energia elétrica em baixa tensão às unidades do galpão, Central de Perícias, Centro Judiciário de Conciliação, Centro de Treinamento e Solar Narbona.</v>
          </cell>
          <cell r="G138">
            <v>1</v>
          </cell>
          <cell r="H138" t="str">
            <v>Serviços</v>
          </cell>
          <cell r="I138" t="str">
            <v>Serviço imprescindível para o funcionamento das unidades da SJMG e TRF6, no que diz respeito à alimentação de energia para os equipamentos de informática e demais equipamentos, como lâmpadas, elevadores, ar condicionado. O não fornecimento de energia interrompe toda a prestação de serviço interno da SJMG e do TRF6 e ao jurisdicionado.</v>
          </cell>
          <cell r="J138">
            <v>0</v>
          </cell>
          <cell r="K138">
            <v>0</v>
          </cell>
        </row>
        <row r="139">
          <cell r="A139" t="str">
            <v>TRF_68</v>
          </cell>
          <cell r="C139" t="str">
            <v>CONTÍNUA</v>
          </cell>
          <cell r="D139" t="str">
            <v>SECAM</v>
          </cell>
          <cell r="E139" t="str">
            <v>SUMES</v>
          </cell>
          <cell r="F139" t="str">
            <v>Dedetização, desratização das unidades do TRF6 e SJMG em Belo Horizonte.</v>
          </cell>
          <cell r="G139">
            <v>1</v>
          </cell>
          <cell r="H139" t="str">
            <v>Serviços</v>
          </cell>
          <cell r="I139" t="str">
            <v>Erradicar e prevenir de forma contínua a proliferação de insetos de espécies diversas, especialmente baratas, escorpiões, cupins, pombos e roedores, observados em todos os edifícios do TRF6 e SJMG, preservando a saúde dos magistrados, servidores e usuários do TRF6 em Belo Horizonte.</v>
          </cell>
          <cell r="J139">
            <v>13125</v>
          </cell>
          <cell r="K139">
            <v>13125</v>
          </cell>
        </row>
        <row r="140">
          <cell r="A140" t="str">
            <v>TRF_69</v>
          </cell>
          <cell r="C140" t="str">
            <v>CONTÍNUA</v>
          </cell>
          <cell r="D140" t="str">
            <v>SECAM</v>
          </cell>
          <cell r="E140" t="str">
            <v>SUMES</v>
          </cell>
          <cell r="F140" t="str">
            <v>Aplicação de produtos desalojantes de pombos e morcegos nos Eds. Antônio Fernando Pinheiro, Euclydes Reis Aguiar, Oscar Dias Corrêa e galpão.</v>
          </cell>
          <cell r="G140">
            <v>1</v>
          </cell>
          <cell r="H140" t="str">
            <v>Serviços</v>
          </cell>
          <cell r="I140" t="str">
            <v>Eliminar e prevenir a proliferação de pombos e morcegos, preservar a saúde dos ocupantes dos edifícios envolvidos na contratação, proporcionar ambiente saudável para o desempenho das atividades judiciárias e administrativas.</v>
          </cell>
          <cell r="J140">
            <v>13135.5</v>
          </cell>
          <cell r="K140">
            <v>13135.5</v>
          </cell>
        </row>
        <row r="141">
          <cell r="A141" t="str">
            <v>TRF_7</v>
          </cell>
          <cell r="C141" t="str">
            <v>ORDINÁRIA</v>
          </cell>
          <cell r="D141" t="str">
            <v>SECGP</v>
          </cell>
          <cell r="E141" t="str">
            <v>SUASA</v>
          </cell>
          <cell r="F141" t="str">
            <v>Contratação de práticas semanais de ginástica laboral, associadas à meditação, pelo período de 12 meses, com duração máxima de 30 minutos cada, a serem conduzidas à distância, por profissional com formação em fisioterapia, através da plataforma teams.</v>
          </cell>
          <cell r="G141">
            <v>48</v>
          </cell>
          <cell r="H141" t="str">
            <v>práticas de ginástica laboral</v>
          </cell>
          <cell r="I141" t="str">
            <v>A contratação de práticas semanais de ginástica laboral com meditação, conduzidas por fisioterapeuta, visa prevenir doenças laborais, reduzir tensões e promover o bem-estar dos servidores, conforme a Resolução CNJ nº 207/2015. A não contratação pode aumentar afastamentos por doenças osteomusculares e comprometer a saúde e produtividade no ambiente de trabalho.</v>
          </cell>
          <cell r="J141">
            <v>15000</v>
          </cell>
          <cell r="K141">
            <v>15000</v>
          </cell>
        </row>
        <row r="142">
          <cell r="A142" t="str">
            <v>TRF_70</v>
          </cell>
          <cell r="C142" t="str">
            <v>CONTÍNUA</v>
          </cell>
          <cell r="D142" t="str">
            <v>SECAM</v>
          </cell>
          <cell r="E142" t="str">
            <v>SUMES</v>
          </cell>
          <cell r="F142" t="str">
            <v>Limpeza e higienização das caixas dágua.</v>
          </cell>
          <cell r="G142">
            <v>1</v>
          </cell>
          <cell r="H142" t="str">
            <v>Serviços</v>
          </cell>
          <cell r="I142" t="str">
            <v>Preservar a saúde de todos os ocupantes das unidades do TRF6 e SJMG em Belo Horizonte, com o fornecimento de água potável em boas condições.</v>
          </cell>
          <cell r="J142">
            <v>14570.85</v>
          </cell>
          <cell r="K142">
            <v>14570.85</v>
          </cell>
        </row>
        <row r="143">
          <cell r="A143" t="str">
            <v>TRF_71</v>
          </cell>
          <cell r="C143" t="str">
            <v>CONTÍNUA</v>
          </cell>
          <cell r="D143" t="str">
            <v>SECAM</v>
          </cell>
          <cell r="E143" t="str">
            <v>SUMES</v>
          </cell>
          <cell r="F143" t="str">
            <v>Manutenção preventiva e corretiva dos grupos geradores dos Eds. Antônio Fernando Pinheiro, Euclydes Reis Aguiar e Oscar Dias Corrêa - Belo Horizonte.</v>
          </cell>
          <cell r="G143">
            <v>1</v>
          </cell>
          <cell r="H143" t="str">
            <v>Serviços</v>
          </cell>
          <cell r="I143" t="str">
            <v>Manter os grupos geradores em bom estado de conservação e funcionamento, de forma que possam atuar sempre que houver a interrupção do fornecimento de energia pela concessionária.</v>
          </cell>
          <cell r="J143">
            <v>36916.755000000005</v>
          </cell>
          <cell r="K143">
            <v>36916.755000000005</v>
          </cell>
        </row>
        <row r="144">
          <cell r="A144" t="str">
            <v>TRF_72</v>
          </cell>
          <cell r="C144" t="str">
            <v>CONTÍNUA</v>
          </cell>
          <cell r="D144" t="str">
            <v>SECAM</v>
          </cell>
          <cell r="E144" t="str">
            <v>SUGED</v>
          </cell>
          <cell r="F144" t="str">
            <v>Serviços de postagem de correspondências físicas e digitais,  da SJMG e TRF6, e envio e recebimento de malotes físicos para as subseções Judiciárias de Minas Gerais.</v>
          </cell>
          <cell r="G144">
            <v>1</v>
          </cell>
          <cell r="H144" t="str">
            <v>Serviços</v>
          </cell>
          <cell r="I144" t="str">
            <v>Continuação das Postagens Institucionais e recebimento das mesmas.</v>
          </cell>
          <cell r="J144">
            <v>1300000</v>
          </cell>
          <cell r="K144">
            <v>1300000</v>
          </cell>
        </row>
        <row r="145">
          <cell r="A145" t="str">
            <v>TRF_73</v>
          </cell>
          <cell r="C145" t="str">
            <v>CONTÍNUA</v>
          </cell>
          <cell r="D145" t="str">
            <v>SECGP</v>
          </cell>
          <cell r="E145" t="str">
            <v>SUASA</v>
          </cell>
          <cell r="F145" t="str">
            <v>Coleta e destinação final de resíduos de serviços de saúde dos consultórios médicos e odontológico da Subsecretaria de Assistência à Saúde -SUASA/TRF6.</v>
          </cell>
          <cell r="G145">
            <v>1</v>
          </cell>
          <cell r="H145" t="str">
            <v>Serviços</v>
          </cell>
          <cell r="I145" t="str">
            <v>A contratação é imprescindível para a continuidade do descarte adequado dos resíduos de serviços de saúde dos consultórios médicos e odontológico da Subsecretaria de Assistência à Saúde .</v>
          </cell>
          <cell r="J145">
            <v>1984.5</v>
          </cell>
          <cell r="K145">
            <v>1984.5</v>
          </cell>
        </row>
        <row r="146">
          <cell r="A146" t="str">
            <v>TRF_74</v>
          </cell>
          <cell r="C146" t="str">
            <v>CONTÍNUA</v>
          </cell>
          <cell r="D146" t="str">
            <v>SECGP</v>
          </cell>
          <cell r="F146" t="str">
            <v>Contratação de seguro para programa de Estágio do TRF6 e para os Residentes.</v>
          </cell>
          <cell r="G146">
            <v>1</v>
          </cell>
          <cell r="H146" t="str">
            <v>Serviços</v>
          </cell>
          <cell r="I146" t="str">
            <v>A contratação é primordial para atendimento ao disposto na Lei n. 11.788, de 25/09/2008, na Resolução n. 208, de 4/12/2012, do Conselho da Justiça Federal e da Resolução CNJ 439, uma vez que os normativos observam a necessidade de contratação, em favor de estagiários, voluntários e residentes jurídicos de seguro de vida para cobertura contra acidentes pessoais.</v>
          </cell>
          <cell r="J146">
            <v>1074.1500000000001</v>
          </cell>
          <cell r="K146">
            <v>1074.1500000000001</v>
          </cell>
        </row>
        <row r="147">
          <cell r="A147" t="str">
            <v>TRF_75</v>
          </cell>
          <cell r="C147" t="str">
            <v>CONTÍNUA</v>
          </cell>
          <cell r="D147" t="str">
            <v>SECGP</v>
          </cell>
          <cell r="E147" t="str">
            <v>SUASA</v>
          </cell>
          <cell r="F147" t="str">
            <v>Manutenção preventiva e corretiva de equipamento odontológico.</v>
          </cell>
          <cell r="G147">
            <v>1</v>
          </cell>
          <cell r="H147" t="str">
            <v>Serviços</v>
          </cell>
          <cell r="I147" t="str">
            <v>Necessidade de prevenir e/ou reparar danos no equipamento odontológico a fim de não paralisar os atendimentos do consultório.</v>
          </cell>
          <cell r="J147">
            <v>12553.8</v>
          </cell>
          <cell r="K147">
            <v>12553.8</v>
          </cell>
        </row>
        <row r="148">
          <cell r="A148" t="str">
            <v>TRF_76</v>
          </cell>
          <cell r="C148" t="str">
            <v>CONTÍNUA</v>
          </cell>
          <cell r="D148" t="str">
            <v>SECAM</v>
          </cell>
          <cell r="F148" t="str">
            <v>Locação do Imóvel que abriga a Seção de Depósito e Arquivo Judicial - SEDAJ, a Seção de Gestão Documental - SEGED e o Serviço de Controle de Materiais de Consumo - SERMAC.</v>
          </cell>
          <cell r="G148" t="str">
            <v>Serviços</v>
          </cell>
          <cell r="H148" t="str">
            <v>Necessidade de continuar viabilizando o arquivamento e desarquivamento de processos judiciais pelas varas federais com o intuito de garantir direitos dos cidadãos referentes aos dados neles contidos. Para a  manutenção destes processos em local adequado e com observância das normas de Gestão Documental é imprescindível a manutenção do contrato de aluguel do galpão.</v>
          </cell>
          <cell r="J148">
            <v>854268.94507499994</v>
          </cell>
          <cell r="K148">
            <v>854268.94507499994</v>
          </cell>
        </row>
        <row r="149">
          <cell r="A149" t="str">
            <v>TRF_76</v>
          </cell>
          <cell r="C149" t="str">
            <v>CONTÍNUA</v>
          </cell>
          <cell r="D149" t="str">
            <v>SECAM</v>
          </cell>
          <cell r="E149" t="str">
            <v>SUGED</v>
          </cell>
          <cell r="F149" t="str">
            <v>Locação do Imóvel que abriga a Seção de Depósito e Arquivo Judicial - SEDAJ, a Seção de Gestão Documental - SEGED e o Serviço de Controle de Materiais de Consumo - SERMAC.</v>
          </cell>
          <cell r="G149">
            <v>1</v>
          </cell>
          <cell r="H149" t="str">
            <v>Serviços</v>
          </cell>
          <cell r="I149" t="str">
            <v>Necessidade de continuar viabilizando o arquivamento e desarquivamento de processos judiciais pelas varas federais com o intuito de garantir direitos dos cidadãos referentes aos dados neles contidos. Para a  manutenção destes processos em local adequado e com observância das normas de Gestão Documental é imprescindível a manutenção do contrato de aluguel do galpão.</v>
          </cell>
          <cell r="J149">
            <v>0</v>
          </cell>
          <cell r="K149">
            <v>0</v>
          </cell>
        </row>
        <row r="150">
          <cell r="A150" t="str">
            <v>TRF_77</v>
          </cell>
          <cell r="C150" t="str">
            <v>CONTÍNUA</v>
          </cell>
          <cell r="D150" t="str">
            <v>SECJU</v>
          </cell>
          <cell r="F150" t="str">
            <v>Acesso ao "Sistema de Informações Policiais – SIP", pelas unidades judiciárias do Tribunal Regional Federal da 6ª Região.</v>
          </cell>
          <cell r="G150">
            <v>1</v>
          </cell>
          <cell r="H150" t="str">
            <v>Serviços</v>
          </cell>
          <cell r="I150" t="str">
            <v>A contratação visa atender a necessidade das varas federais com competência criminal do tribunal.</v>
          </cell>
          <cell r="J150">
            <v>36035.118000000002</v>
          </cell>
          <cell r="K150">
            <v>36035.118000000002</v>
          </cell>
        </row>
        <row r="151">
          <cell r="A151" t="str">
            <v>TRF_78</v>
          </cell>
          <cell r="C151" t="str">
            <v>CONTÍNUA</v>
          </cell>
          <cell r="D151" t="str">
            <v>SECGP</v>
          </cell>
          <cell r="E151" t="str">
            <v>SUASA</v>
          </cell>
          <cell r="F151" t="str">
            <v>Serviços terceirizados nas áreas médica, odontológica, de psicologia e enfermagem.</v>
          </cell>
          <cell r="G151">
            <v>1</v>
          </cell>
          <cell r="H151" t="str">
            <v>Serviços</v>
          </cell>
          <cell r="I151" t="str">
            <v>Continuidade  da prestação de serviços de atendimento médico, odontológico ,de psicologia e de enfermagem aos servidores, homologação de atestados médicos, perícias e auditoria dos serviços prestados ao Pro-Social.</v>
          </cell>
          <cell r="J151">
            <v>0</v>
          </cell>
          <cell r="K151">
            <v>0</v>
          </cell>
        </row>
        <row r="152">
          <cell r="A152" t="str">
            <v>TRF_79</v>
          </cell>
          <cell r="C152" t="str">
            <v>CONTÍNUA</v>
          </cell>
          <cell r="D152" t="str">
            <v>SECAM</v>
          </cell>
          <cell r="F152" t="str">
            <v>Prestação de serviço continuado de agenciamento de viagens, compreendendo os serviços de reserva, emissão, remarcação e cancelamento de passagens aéreas.</v>
          </cell>
          <cell r="G152">
            <v>1</v>
          </cell>
          <cell r="H152" t="str">
            <v>Serviços</v>
          </cell>
          <cell r="I152" t="str">
            <v>Atender as necessidades de deslocamento aéreo de magistrados, servidores e colaboradores em viagens à serviço ou no interesse do TRF6 (1ª e 2ª instâncias) compreendendo visitas institucionais, participação em seminários, congressos, reuniões, treinamento/cursos e demais atividades pertinentes à Administração Pública para que não haja a solução de continuidade na prestação dos serviço.</v>
          </cell>
          <cell r="J152">
            <v>1500000</v>
          </cell>
          <cell r="K152">
            <v>1500000</v>
          </cell>
        </row>
        <row r="153">
          <cell r="A153" t="str">
            <v>TRF_8</v>
          </cell>
          <cell r="C153" t="str">
            <v>ORDINÁRIA</v>
          </cell>
          <cell r="D153" t="str">
            <v>SECGP</v>
          </cell>
          <cell r="E153" t="str">
            <v>SUASA</v>
          </cell>
          <cell r="F153" t="str">
            <v>Contratação de atividades voltadas ao Programa de Preparação para a Aposentadoria.</v>
          </cell>
          <cell r="G153">
            <v>2</v>
          </cell>
          <cell r="H153" t="str">
            <v>atividades</v>
          </cell>
          <cell r="I153" t="str">
            <v>A contratação de atividades do Programa de Preparação para a Aposentadoria é essencial para apoiar a transição dos servidores, valorizando sua trajetória e promovendo saúde e bem-estar, conforme as Resoluções CNJ nº 207/2015 e nº 240/2016. A não contratação pode gerar impactos emocionais e dificultar o planejamento dessa nova fase da vida funcional.</v>
          </cell>
          <cell r="J153">
            <v>15000</v>
          </cell>
          <cell r="K153">
            <v>15000</v>
          </cell>
        </row>
        <row r="154">
          <cell r="A154" t="str">
            <v>TRF_80</v>
          </cell>
          <cell r="C154" t="str">
            <v>CONTÍNUA</v>
          </cell>
          <cell r="D154" t="str">
            <v>SECGP</v>
          </cell>
          <cell r="F154" t="str">
            <v>Fornecimento de alimentação durante eventos, reuniões e capacitação destinados a servidores, magistrados e colaboradores no exercício de 2025.</v>
          </cell>
          <cell r="G154">
            <v>1</v>
          </cell>
          <cell r="H154" t="str">
            <v>Serviços</v>
          </cell>
          <cell r="I154" t="str">
            <v xml:space="preserve">O fornecimento de gêneros alimentícios é necessário para fins de promover o regular andamento das atividades de capacitação, otimização do tempo e bem estar dos servidores, visto que muitas vezes a carga horária dos treinamentos é alta, sendo necessária uma pausa para descanso e alimentação dos servidores. </v>
          </cell>
          <cell r="J154">
            <v>183000</v>
          </cell>
          <cell r="K154">
            <v>183000</v>
          </cell>
        </row>
        <row r="155">
          <cell r="A155" t="str">
            <v>TRF_81</v>
          </cell>
          <cell r="C155" t="str">
            <v>CONTÍNUA</v>
          </cell>
          <cell r="D155" t="str">
            <v>SECAM</v>
          </cell>
          <cell r="F155" t="str">
            <v>Licença para acesso simultâneo à plataforma de ebooks acadêmicos, técnicos, profissionais e científicos em português nos setores Jurídicos, Letras e Artes e Ciências Sociais Aplicadas.</v>
          </cell>
          <cell r="G155">
            <v>1</v>
          </cell>
          <cell r="H155" t="str">
            <v>Serviços</v>
          </cell>
          <cell r="I155" t="str">
            <v xml:space="preserve">A função precípua da biblioteca é fornecer informação jurídica atualizada, de qualidade e com rapidez aos seus usuários, portanto é imprescindível que seja adquirida anualmente novos títulos, garantindo o atendimento à pesquisa jurídica e empréstimo às Subseções de Minas Gerais e TRF6. </v>
          </cell>
          <cell r="J155">
            <v>150000</v>
          </cell>
          <cell r="K155">
            <v>150000</v>
          </cell>
        </row>
        <row r="156">
          <cell r="A156" t="str">
            <v>TRF_82</v>
          </cell>
          <cell r="C156" t="str">
            <v>CONTÍNUA</v>
          </cell>
          <cell r="D156" t="str">
            <v>SECAM</v>
          </cell>
          <cell r="F156" t="str">
            <v>Aquisição de licença anual para acesso à plataforma Biblioteca Digital Fórum de Livros compreendendo as séries 7, 8, 9, 10 e 11. Contratação em tramitação para 2024. De acordo com informação do Marcos/SUGED (renovação anual).</v>
          </cell>
          <cell r="G156">
            <v>1</v>
          </cell>
          <cell r="H156" t="str">
            <v>Serviços</v>
          </cell>
          <cell r="I156" t="str">
            <v>A contratação da plataforma Biblioteca Digital Fórum de Livros atenderá à necessidade constante de atualização jurídica dos gabinetes do TRF6 e das varas das Subseções. A atualização dos gabinetes e das varas impacta, diretamente, em uma melhor prestação jurisdicional.</v>
          </cell>
          <cell r="J156">
            <v>161800</v>
          </cell>
          <cell r="K156">
            <v>161800</v>
          </cell>
        </row>
        <row r="157">
          <cell r="A157" t="str">
            <v>TRF_83</v>
          </cell>
          <cell r="C157" t="str">
            <v>CONTÍNUA</v>
          </cell>
          <cell r="D157" t="str">
            <v>SECOF</v>
          </cell>
          <cell r="F157" t="str">
            <v>Assinatura anual da ferramenta Banco de Preços.</v>
          </cell>
          <cell r="G157">
            <v>1</v>
          </cell>
          <cell r="H157" t="str">
            <v>Serviços</v>
          </cell>
          <cell r="I157" t="str">
            <v>Serviço necessário para possibilitar e agilizar a pesquisa de preços públicos. Sem esta contratação podem ficar prejudicadas a economicidade e a integridade das compras realizadas pelo Tribunal.</v>
          </cell>
          <cell r="J157">
            <v>25000</v>
          </cell>
          <cell r="K157">
            <v>25000</v>
          </cell>
        </row>
        <row r="158">
          <cell r="A158" t="str">
            <v>TRF_84</v>
          </cell>
          <cell r="C158" t="str">
            <v>CONTÍNUA</v>
          </cell>
          <cell r="D158" t="str">
            <v>SECOF</v>
          </cell>
          <cell r="F158" t="str">
            <v>Serviço de publicação de extratos de editais de licitação em jornal diário de grande circulação.</v>
          </cell>
          <cell r="G158">
            <v>1</v>
          </cell>
          <cell r="H158" t="str">
            <v>Serviços</v>
          </cell>
          <cell r="I158" t="str">
            <v>Dar ampla publicidade à divulgação de editais de licitação, cumprindo disposição legal.</v>
          </cell>
          <cell r="J158">
            <v>9106</v>
          </cell>
          <cell r="K158">
            <v>9106</v>
          </cell>
        </row>
        <row r="159">
          <cell r="A159" t="str">
            <v>TRF_85</v>
          </cell>
          <cell r="C159" t="str">
            <v>CONTÍNUA</v>
          </cell>
          <cell r="D159" t="str">
            <v>SECOF</v>
          </cell>
          <cell r="F159" t="str">
            <v>Contratação de empresa especializada em prestação de serviços continuados de apoio administrativo, recepção e serviços técnicos, com regime de dedicação exclusiva de mão de obra.</v>
          </cell>
          <cell r="G159">
            <v>1</v>
          </cell>
          <cell r="H159" t="str">
            <v>Serviços</v>
          </cell>
          <cell r="I159" t="str">
            <v>A contratação é necessária para assegurar a continuidade da realização de tarefas de apoio administrativo fundamental às unidades administrativas deste órgão, bem como suprir às necessidades oriundas das alterações na estrutura da Justiça Federal após a implementação do Tribunal Regional Federal da 6ª Região.</v>
          </cell>
          <cell r="J159">
            <v>22400000</v>
          </cell>
          <cell r="K159">
            <v>22400000</v>
          </cell>
        </row>
        <row r="160">
          <cell r="A160" t="str">
            <v>TRF_86</v>
          </cell>
          <cell r="C160" t="str">
            <v>CONTÍNUA</v>
          </cell>
          <cell r="D160" t="str">
            <v>SECTI</v>
          </cell>
          <cell r="F160" t="str">
            <v>Serviços de acesso à Internet de 1Gbps, com velocidade simétrica, por meio de infraestrutura de fibra ótica, incluídos o fornecimento de um bloco de, no mínimo, 14 IPs versão 4 válidos (máscara /28) para roteamento pela JF, circuito de comunicação de dados, locação de equipamentos e gerenciamento.</v>
          </cell>
          <cell r="G160">
            <v>1</v>
          </cell>
          <cell r="H160" t="str">
            <v>Serviços</v>
          </cell>
          <cell r="I160" t="str">
            <v>Melhorar a disponibilização do acesso aos serviços do Tribunal, garantir o crescimento previsto com a implantação do Pje/eproc e o uso do Office 365 e seus aplicativos. Sem a contratação podem ocorrer de problemas de intermitência e lentidão no acesso à internet e incapacidade de atender ao crescimento natural das demandas judiciais do TRF6, da Seccional e Subseções.</v>
          </cell>
          <cell r="J160">
            <v>80674.946100000016</v>
          </cell>
          <cell r="K160">
            <v>80674.946100000016</v>
          </cell>
        </row>
        <row r="161">
          <cell r="A161" t="str">
            <v>TRF_87</v>
          </cell>
          <cell r="C161" t="str">
            <v>CONTÍNUA</v>
          </cell>
          <cell r="D161" t="str">
            <v>SECTI</v>
          </cell>
          <cell r="F161" t="str">
            <v>Serviços de manutenção preventiva e corretiva em equipamentos nobreaks, marca Eaton Power Quality Corporation.</v>
          </cell>
          <cell r="G161">
            <v>1</v>
          </cell>
          <cell r="H161" t="str">
            <v>Serviços</v>
          </cell>
          <cell r="I161" t="str">
            <v>Manter a boa conservação e funcionalidade dos equipamentos nobreaks, considerando a indispensabilidade para sustentação das aplicações informatizadas e dos equipamentos instalados no Datacenter da Seccional durante os períodos de falta de energia elétrica da concessionaria.</v>
          </cell>
          <cell r="J161">
            <v>33332.165999999997</v>
          </cell>
          <cell r="K161">
            <v>33332.165999999997</v>
          </cell>
        </row>
        <row r="162">
          <cell r="A162" t="str">
            <v>TRF_88</v>
          </cell>
          <cell r="C162" t="str">
            <v>CONTÍNUA</v>
          </cell>
          <cell r="D162" t="str">
            <v>SECTI</v>
          </cell>
          <cell r="F162" t="str">
            <v>Manutenção preventiva e corretiva em grupo motor-gerador, marca Cummins Brasil Ltda.</v>
          </cell>
          <cell r="G162">
            <v>1</v>
          </cell>
          <cell r="H162" t="str">
            <v>Serviços</v>
          </cell>
          <cell r="I162" t="str">
            <v>Manter a boa conservação e funcionalidade dos equipamentos do grupo motor-gerador, em virtude do caráter indispensável para sustentação das  atividades da seccional, em especial aplicações informatizadas e dos equipamentos instalados no Datacenter da Seccional.</v>
          </cell>
          <cell r="J162">
            <v>25577.391000000003</v>
          </cell>
          <cell r="K162">
            <v>25577.391000000003</v>
          </cell>
        </row>
        <row r="163">
          <cell r="A163" t="str">
            <v>TRF_89</v>
          </cell>
          <cell r="C163" t="str">
            <v>CONTÍNUA</v>
          </cell>
          <cell r="D163" t="str">
            <v>SECTI</v>
          </cell>
          <cell r="F163" t="str">
            <v>Prestação, sob demanda, dos seguintes serviços integrados: Multicloud (computação em nuvem, sob o modelo de cloud broker - integrador), incluindo provisionamento de infraestrutura de TIC e gestão de topologias em dois ou mais provedores de nuvem, além de serviços técnicos especializados.</v>
          </cell>
          <cell r="G163">
            <v>1</v>
          </cell>
          <cell r="H163" t="str">
            <v>Serviços</v>
          </cell>
          <cell r="I163" t="str">
            <v>Atender a instalação do TRF6 e a demanda de recursos de infraestrutura para atendimento aos sistemas anteriormente hospedados no TRF1, tais como o PJe, SEI, Acordo 58, SIREA, bancos de dados, entre outros, em um prazo muito mais célere e faturado conforme a utilização do serviço.</v>
          </cell>
          <cell r="J163">
            <v>5668425</v>
          </cell>
          <cell r="K163">
            <v>5668425</v>
          </cell>
        </row>
        <row r="164">
          <cell r="A164" t="str">
            <v>TRF_9</v>
          </cell>
          <cell r="C164" t="str">
            <v>ORDINÁRIA</v>
          </cell>
          <cell r="D164" t="str">
            <v>SECGP</v>
          </cell>
          <cell r="E164" t="str">
            <v>SUASA</v>
          </cell>
          <cell r="F164" t="str">
            <v>Material de consumo dos consultórios médicos e odontológico da Subsecretaria de Assistência à Saúde - SUASA/TRF6.</v>
          </cell>
          <cell r="G164" t="str">
            <v>diversas</v>
          </cell>
          <cell r="H164" t="str">
            <v>Unidades</v>
          </cell>
          <cell r="I164" t="str">
            <v>Necessidade de adquirir material de consumo para o consultório odontológico, assegurando o seu pleno funcionamento. A ausência pode interromper procedimentos essenciais.</v>
          </cell>
          <cell r="J164">
            <v>10000</v>
          </cell>
          <cell r="K164">
            <v>10000</v>
          </cell>
        </row>
        <row r="165">
          <cell r="A165" t="str">
            <v>TRF_90</v>
          </cell>
          <cell r="C165" t="str">
            <v>CONTÍNUA</v>
          </cell>
          <cell r="D165" t="str">
            <v>SECAM</v>
          </cell>
          <cell r="F165" t="str">
            <v>Contratação de empresa especializada para prestação de serviço continuado de assessoria técnica à fiscalização dos contratos de manutenção e modernização de elevadores, e do contrato de manutenção dos sistemas de climatização instalados nos edifícios do TRF6 e Justiça Federal de Minas Gerais, em Belo Horizonte.</v>
          </cell>
          <cell r="G165">
            <v>1</v>
          </cell>
          <cell r="H165" t="str">
            <v>Serviços</v>
          </cell>
          <cell r="I165" t="str">
            <v>A contratação de empresa especializada para assessoria técnica à fiscalização dos contratos de manutenção e modernização de elevadores e sistemas de climatização é fundamental para garantir a conformidade, qualidade e eficiência dos serviços. A não contratação pode resultar em falhas na fiscalização, comprometendo a segurança, o desempenho dos sistemas e a continuidade das operações.</v>
          </cell>
          <cell r="J165">
            <v>30737.7</v>
          </cell>
          <cell r="K165">
            <v>30737.7</v>
          </cell>
        </row>
        <row r="166">
          <cell r="A166" t="str">
            <v>TRF_91</v>
          </cell>
          <cell r="C166" t="str">
            <v>CONTÍNUA</v>
          </cell>
          <cell r="D166" t="str">
            <v>SECAM</v>
          </cell>
          <cell r="F166" t="str">
            <v>Contratação de serviços continuados de apoio técnico nas áreas de engenharia e arquitetura</v>
          </cell>
          <cell r="G166">
            <v>1</v>
          </cell>
          <cell r="H166" t="str">
            <v>Serviços</v>
          </cell>
          <cell r="I166" t="str">
            <v>Contratação a prestação de apoio técnico em decorrência da carência de mão de obra técnica do TRF6, que impede a efetuação de contratações e adequada fiscalização de serviços técnicos. 0013918-84.2024.4.06.8000</v>
          </cell>
          <cell r="J166">
            <v>1994845.44</v>
          </cell>
          <cell r="K166">
            <v>1994845.44</v>
          </cell>
        </row>
        <row r="167">
          <cell r="A167" t="str">
            <v>TRF_93</v>
          </cell>
          <cell r="C167" t="str">
            <v>CONTÍNUA</v>
          </cell>
          <cell r="D167" t="str">
            <v>SECAM</v>
          </cell>
          <cell r="F167" t="str">
            <v>Serviços de conservação e limpeza - BH.</v>
          </cell>
          <cell r="G167">
            <v>1</v>
          </cell>
          <cell r="H167" t="str">
            <v>Serviços</v>
          </cell>
          <cell r="I167" t="str">
            <v>Adequação sanitária das instalações para o público interno e externo; manutenção das estruturas físicas do Órgão</v>
          </cell>
          <cell r="J167">
            <v>6758164.6301279999</v>
          </cell>
          <cell r="K167">
            <v>6758164.6301279999</v>
          </cell>
        </row>
        <row r="168">
          <cell r="A168" t="str">
            <v>TRF_94</v>
          </cell>
          <cell r="C168" t="str">
            <v>CONTÍNUA</v>
          </cell>
          <cell r="D168" t="str">
            <v>SECTI</v>
          </cell>
          <cell r="F168" t="str">
            <v>Fornecimento de óleo diesel rodoviário, em domicilio, para utilização do grupo gerador.</v>
          </cell>
          <cell r="G168">
            <v>1</v>
          </cell>
          <cell r="H168" t="str">
            <v>Serviços</v>
          </cell>
          <cell r="I168" t="str">
            <v xml:space="preserve">A contratação possibilitará a manutenção do funcionamento do grupo gerador, o atendimento às recomendações do fabricante, e a padronização e controle da qualidade do combustível utilizado. Sem ela, podem haver interrupções relevantes de energia no Datacenter, prejudicando os serviços e equipamentos de TI além da prestação jurisdicional em si. </v>
          </cell>
          <cell r="J168">
            <v>11069</v>
          </cell>
          <cell r="K168">
            <v>11069</v>
          </cell>
        </row>
        <row r="169">
          <cell r="A169" t="str">
            <v>TRF_95</v>
          </cell>
          <cell r="C169" t="str">
            <v>CONTÍNUA</v>
          </cell>
          <cell r="D169" t="str">
            <v>SECTI</v>
          </cell>
          <cell r="F169" t="str">
            <v>Link para acesso ao sistema de antecedentes criminais do Estado de Minas SIP/FAC, em adesão ao contrato firmado pela PRODEMGE e a Oi S/A.</v>
          </cell>
          <cell r="G169">
            <v>1</v>
          </cell>
          <cell r="H169" t="str">
            <v>Serviços</v>
          </cell>
          <cell r="I169" t="str">
            <v xml:space="preserve">Compartilhamento dos serviços de infraestrutura da Rede IP Multisserviços, mediante adesão ao contrato firmado entre a Prodemge e a OI MÓVEL S/A Renovação. MPLS para conectar o TRF6 às subseções, unidades e TRF1.
</v>
          </cell>
          <cell r="J169">
            <v>2457.6000000000004</v>
          </cell>
          <cell r="K169">
            <v>2457.6000000000004</v>
          </cell>
        </row>
        <row r="170">
          <cell r="A170" t="str">
            <v>TRF_96</v>
          </cell>
          <cell r="C170" t="str">
            <v>CONTÍNUA</v>
          </cell>
          <cell r="D170" t="str">
            <v>SECAM</v>
          </cell>
          <cell r="E170" t="str">
            <v>SUMES</v>
          </cell>
          <cell r="F170" t="str">
            <v>Serviços continuados de outsourcing para operação de almoxarifado virtual, sob demanda, visando ao suprimento de materiais de consumo.</v>
          </cell>
          <cell r="G170">
            <v>1</v>
          </cell>
          <cell r="H170" t="str">
            <v>Serviços</v>
          </cell>
          <cell r="I170" t="str">
            <v>Os materiais adquiridos via Almoxarifado Virtual Nacional ficam armazenados no almoxarifado da SEMAP, e são enviados às Subseções Judiciárias, quando requisitados, através de requisições realizadas no SICAM.</v>
          </cell>
          <cell r="J170">
            <v>30000</v>
          </cell>
          <cell r="K170">
            <v>30000</v>
          </cell>
        </row>
        <row r="171">
          <cell r="A171" t="str">
            <v>TRF_97</v>
          </cell>
          <cell r="C171" t="str">
            <v>CONTÍNUA</v>
          </cell>
          <cell r="D171" t="str">
            <v>COSIT</v>
          </cell>
          <cell r="F171" t="str">
            <v xml:space="preserve">Prestação de Serviços de Vigilância desarmada para as unidades de Belo Horizonte - TRF6 e SJMG - Guardseg </v>
          </cell>
          <cell r="G171">
            <v>1</v>
          </cell>
          <cell r="H171" t="str">
            <v>Serviços</v>
          </cell>
          <cell r="I171" t="str">
            <v>A contratação de vigilância desarmada é essencial para garantir a segurança patrimonial e a integridade das instalações públicas, prevenindo incidentes e garantindo o cumprimento das normas. A ausência desse serviço pode resultar em vulnerabilidade a furtos, danos e até situações de risco à integridade de servidores e usuários.</v>
          </cell>
          <cell r="J171">
            <v>7903405.9935120009</v>
          </cell>
          <cell r="K171">
            <v>7903405.9935120009</v>
          </cell>
        </row>
        <row r="172">
          <cell r="A172" t="str">
            <v>TRF_98</v>
          </cell>
          <cell r="C172" t="str">
            <v>CONTÍNUA</v>
          </cell>
          <cell r="D172" t="str">
            <v>COSIT</v>
          </cell>
          <cell r="F172" t="str">
            <v xml:space="preserve">Renovação do contrato de prestação de serviços de manutenção do veículos </v>
          </cell>
          <cell r="G172">
            <v>1</v>
          </cell>
          <cell r="H172" t="str">
            <v>Serviços</v>
          </cell>
          <cell r="I172" t="str">
            <v>O propósito da renovação se justifica, pela forma regular, continuada e satisfatória os serviços contratados, sendo cumpridas e mantidas todas as cláusulas e condições contratuais, não havendo nada que desabone a contratada. Registro ainda que a contratação não há dedicação exclusiva de mão de obra.</v>
          </cell>
          <cell r="J172">
            <v>400000</v>
          </cell>
          <cell r="K172">
            <v>400000</v>
          </cell>
        </row>
        <row r="173">
          <cell r="A173" t="str">
            <v>TRF_99</v>
          </cell>
          <cell r="C173" t="str">
            <v>CONTÍNUA</v>
          </cell>
          <cell r="D173" t="str">
            <v>COSIT</v>
          </cell>
          <cell r="F173" t="str">
            <v>Renovação do contrato de abastecimento dos veículos oficiais</v>
          </cell>
          <cell r="G173">
            <v>1</v>
          </cell>
          <cell r="H173" t="str">
            <v>Serviços</v>
          </cell>
          <cell r="I173" t="str">
            <v>Manutenção das atividades de transporte do Tribunal</v>
          </cell>
          <cell r="J173">
            <v>500000</v>
          </cell>
          <cell r="K173">
            <v>500000</v>
          </cell>
        </row>
        <row r="174">
          <cell r="C174" t="str">
            <v>CONTÍNUA</v>
          </cell>
          <cell r="D174" t="str">
            <v>SECGP</v>
          </cell>
          <cell r="F174" t="str">
            <v>Subscrição de licenças de uso de softwares para extração, tratamento e remessa dos dados ao E-SOCIAL e ao EFD-RINF, incluindo serviços técnicos especializados de coleta de dados e manutenção evolutiva, sob demanda para o TRF6 - MPS - 449040</v>
          </cell>
          <cell r="J174">
            <v>484170</v>
          </cell>
          <cell r="K174">
            <v>484170</v>
          </cell>
        </row>
        <row r="179">
          <cell r="J179">
            <v>134454360.97281498</v>
          </cell>
          <cell r="K179">
            <v>81157844.212815017</v>
          </cell>
        </row>
        <row r="180">
          <cell r="J180">
            <v>53296516.759999961</v>
          </cell>
          <cell r="K180">
            <v>0</v>
          </cell>
        </row>
      </sheetData>
      <sheetData sheetId="3"/>
      <sheetData sheetId="4">
        <row r="1">
          <cell r="B1" t="str">
            <v>ID SUPLO</v>
          </cell>
          <cell r="C1" t="str">
            <v>Validação ID</v>
          </cell>
          <cell r="D1" t="str">
            <v>Conclusão</v>
          </cell>
          <cell r="E1" t="str">
            <v>Demandante</v>
          </cell>
        </row>
        <row r="2">
          <cell r="B2" t="str">
            <v>TRF_10</v>
          </cell>
          <cell r="C2" t="b">
            <v>1</v>
          </cell>
          <cell r="D2" t="str">
            <v>ok</v>
          </cell>
          <cell r="E2" t="str">
            <v>SECGP</v>
          </cell>
        </row>
        <row r="3">
          <cell r="B3" t="str">
            <v>TRF_100_PE</v>
          </cell>
          <cell r="C3" t="b">
            <v>1</v>
          </cell>
          <cell r="D3" t="str">
            <v>ok</v>
          </cell>
          <cell r="E3" t="str">
            <v>PRESI</v>
          </cell>
        </row>
        <row r="4">
          <cell r="B4" t="str">
            <v>TRF_101_PE</v>
          </cell>
          <cell r="C4" t="b">
            <v>1</v>
          </cell>
          <cell r="D4" t="str">
            <v>ok</v>
          </cell>
          <cell r="E4" t="str">
            <v>ASESA</v>
          </cell>
        </row>
        <row r="5">
          <cell r="B5" t="str">
            <v>TRF_102_PE</v>
          </cell>
          <cell r="C5" t="b">
            <v>1</v>
          </cell>
          <cell r="D5" t="str">
            <v>ok</v>
          </cell>
          <cell r="E5" t="str">
            <v>ASCOM</v>
          </cell>
        </row>
        <row r="6">
          <cell r="B6" t="str">
            <v>TRF_103_PE</v>
          </cell>
          <cell r="C6" t="b">
            <v>1</v>
          </cell>
          <cell r="D6" t="str">
            <v>ok</v>
          </cell>
          <cell r="E6" t="str">
            <v>ASESA</v>
          </cell>
        </row>
        <row r="7">
          <cell r="B7" t="str">
            <v>TRF_104_PE</v>
          </cell>
          <cell r="C7" t="b">
            <v>1</v>
          </cell>
          <cell r="D7" t="str">
            <v>ok</v>
          </cell>
          <cell r="E7" t="str">
            <v>ASCOM</v>
          </cell>
        </row>
        <row r="8">
          <cell r="B8" t="str">
            <v>TRF_105_PE</v>
          </cell>
          <cell r="C8" t="b">
            <v>1</v>
          </cell>
          <cell r="D8" t="str">
            <v>ok</v>
          </cell>
          <cell r="E8" t="str">
            <v>ASCOM</v>
          </cell>
        </row>
        <row r="9">
          <cell r="B9" t="str">
            <v>TRF_106_PE</v>
          </cell>
          <cell r="C9" t="b">
            <v>1</v>
          </cell>
          <cell r="D9" t="str">
            <v>ok</v>
          </cell>
          <cell r="E9" t="str">
            <v>ASESA</v>
          </cell>
        </row>
        <row r="10">
          <cell r="B10" t="str">
            <v>TRF_107_PE</v>
          </cell>
          <cell r="C10" t="b">
            <v>1</v>
          </cell>
          <cell r="D10" t="str">
            <v>ok</v>
          </cell>
          <cell r="E10" t="str">
            <v>Comissão de Participação Feminina</v>
          </cell>
        </row>
        <row r="11">
          <cell r="B11" t="str">
            <v>TRF_108_PE</v>
          </cell>
          <cell r="C11" t="b">
            <v>1</v>
          </cell>
          <cell r="D11" t="str">
            <v>ok</v>
          </cell>
          <cell r="E11" t="str">
            <v>SECGP</v>
          </cell>
        </row>
        <row r="12">
          <cell r="B12" t="str">
            <v>TRF_109_PE</v>
          </cell>
          <cell r="C12" t="b">
            <v>1</v>
          </cell>
          <cell r="D12" t="str">
            <v>ok</v>
          </cell>
          <cell r="E12" t="str">
            <v>ASGES</v>
          </cell>
        </row>
        <row r="13">
          <cell r="B13" t="str">
            <v>TRF_11_PE</v>
          </cell>
          <cell r="C13" t="b">
            <v>1</v>
          </cell>
          <cell r="D13" t="str">
            <v>Ajustar ID na planilha SUPLO para "TRF_11_PE"</v>
          </cell>
          <cell r="E13" t="str">
            <v>SECGP</v>
          </cell>
        </row>
        <row r="14">
          <cell r="B14" t="str">
            <v>TRF_110</v>
          </cell>
          <cell r="C14" t="b">
            <v>0</v>
          </cell>
          <cell r="D14" t="str">
            <v>Incluída em outra demanda: TRF_103_PE. Excluir da planilha SUPLO.</v>
          </cell>
          <cell r="E14" t="str">
            <v>ASESA</v>
          </cell>
        </row>
        <row r="15">
          <cell r="B15" t="str">
            <v>TRF_112</v>
          </cell>
          <cell r="C15" t="b">
            <v>1</v>
          </cell>
          <cell r="D15" t="str">
            <v>ok</v>
          </cell>
          <cell r="E15" t="str">
            <v>SECTI</v>
          </cell>
        </row>
        <row r="16">
          <cell r="B16" t="str">
            <v>TRF_113</v>
          </cell>
          <cell r="C16" t="b">
            <v>1</v>
          </cell>
          <cell r="D16" t="str">
            <v>ok</v>
          </cell>
          <cell r="E16" t="str">
            <v>SECTI</v>
          </cell>
        </row>
        <row r="17">
          <cell r="B17" t="str">
            <v>TRF_114</v>
          </cell>
          <cell r="C17" t="b">
            <v>1</v>
          </cell>
          <cell r="D17" t="str">
            <v>ok</v>
          </cell>
          <cell r="E17" t="str">
            <v>SECTI</v>
          </cell>
        </row>
        <row r="18">
          <cell r="B18" t="str">
            <v>TRF_115</v>
          </cell>
          <cell r="C18" t="b">
            <v>1</v>
          </cell>
          <cell r="D18" t="str">
            <v>ok</v>
          </cell>
          <cell r="E18" t="str">
            <v>SECTI</v>
          </cell>
        </row>
        <row r="19">
          <cell r="B19" t="str">
            <v>TRF_116</v>
          </cell>
          <cell r="C19" t="b">
            <v>1</v>
          </cell>
          <cell r="D19" t="str">
            <v>ok</v>
          </cell>
          <cell r="E19" t="str">
            <v>ESMAG</v>
          </cell>
        </row>
        <row r="20">
          <cell r="B20" t="str">
            <v>TRF_118</v>
          </cell>
          <cell r="C20" t="b">
            <v>1</v>
          </cell>
          <cell r="D20" t="str">
            <v>ok</v>
          </cell>
          <cell r="E20" t="str">
            <v>ESMAG</v>
          </cell>
        </row>
        <row r="21">
          <cell r="B21" t="str">
            <v>TRF_119</v>
          </cell>
          <cell r="C21" t="b">
            <v>1</v>
          </cell>
          <cell r="D21" t="str">
            <v>ok</v>
          </cell>
          <cell r="E21" t="str">
            <v>ASESA</v>
          </cell>
        </row>
        <row r="22">
          <cell r="B22" t="str">
            <v>TRF_12</v>
          </cell>
          <cell r="C22" t="b">
            <v>1</v>
          </cell>
          <cell r="D22" t="str">
            <v>ok</v>
          </cell>
          <cell r="E22" t="str">
            <v>SECAM</v>
          </cell>
        </row>
        <row r="23">
          <cell r="B23" t="str">
            <v>TRF_120</v>
          </cell>
          <cell r="C23" t="b">
            <v>1</v>
          </cell>
          <cell r="D23" t="str">
            <v>ok</v>
          </cell>
          <cell r="E23" t="str">
            <v>ASESA</v>
          </cell>
        </row>
        <row r="24">
          <cell r="B24" t="str">
            <v>TRF_121</v>
          </cell>
          <cell r="C24" t="b">
            <v>1</v>
          </cell>
          <cell r="D24" t="str">
            <v>ok</v>
          </cell>
          <cell r="E24" t="str">
            <v>ASESA</v>
          </cell>
        </row>
        <row r="25">
          <cell r="B25" t="str">
            <v>TRF_122</v>
          </cell>
          <cell r="C25" t="b">
            <v>1</v>
          </cell>
          <cell r="D25" t="str">
            <v>ok</v>
          </cell>
          <cell r="E25" t="str">
            <v>ASESA</v>
          </cell>
        </row>
        <row r="26">
          <cell r="B26" t="str">
            <v>TRF_123</v>
          </cell>
          <cell r="C26" t="b">
            <v>1</v>
          </cell>
          <cell r="D26" t="str">
            <v>ok</v>
          </cell>
          <cell r="E26" t="str">
            <v>ASESA</v>
          </cell>
        </row>
        <row r="27">
          <cell r="B27" t="str">
            <v>TRF_124</v>
          </cell>
          <cell r="C27" t="b">
            <v>1</v>
          </cell>
          <cell r="D27" t="str">
            <v>ok</v>
          </cell>
          <cell r="E27" t="str">
            <v>ESMAG</v>
          </cell>
        </row>
        <row r="28">
          <cell r="B28" t="str">
            <v>TRF_125</v>
          </cell>
          <cell r="C28" t="b">
            <v>1</v>
          </cell>
          <cell r="D28" t="str">
            <v>ok</v>
          </cell>
          <cell r="E28" t="str">
            <v>SECJU</v>
          </cell>
        </row>
        <row r="29">
          <cell r="B29" t="str">
            <v>TRF_126</v>
          </cell>
          <cell r="C29" t="b">
            <v>1</v>
          </cell>
          <cell r="D29" t="str">
            <v>ok</v>
          </cell>
          <cell r="E29" t="str">
            <v>SECJU</v>
          </cell>
        </row>
        <row r="30">
          <cell r="B30" t="str">
            <v>TRF_127</v>
          </cell>
          <cell r="C30" t="b">
            <v>1</v>
          </cell>
          <cell r="D30" t="str">
            <v>ok</v>
          </cell>
          <cell r="E30" t="str">
            <v>ESMAG</v>
          </cell>
        </row>
        <row r="31">
          <cell r="B31" t="str">
            <v>TRF_128</v>
          </cell>
          <cell r="C31" t="b">
            <v>1</v>
          </cell>
          <cell r="D31" t="str">
            <v>ok</v>
          </cell>
          <cell r="E31" t="str">
            <v>SECAM</v>
          </cell>
        </row>
        <row r="32">
          <cell r="B32" t="str">
            <v>TRF_129</v>
          </cell>
          <cell r="C32" t="b">
            <v>1</v>
          </cell>
          <cell r="D32" t="str">
            <v>ok</v>
          </cell>
          <cell r="E32" t="str">
            <v>SECAM</v>
          </cell>
        </row>
        <row r="33">
          <cell r="B33" t="str">
            <v>TRF_13</v>
          </cell>
          <cell r="C33" t="b">
            <v>1</v>
          </cell>
          <cell r="D33" t="str">
            <v>ok</v>
          </cell>
          <cell r="E33" t="str">
            <v>SECAM</v>
          </cell>
        </row>
        <row r="34">
          <cell r="B34" t="str">
            <v>TRF_130</v>
          </cell>
          <cell r="C34" t="b">
            <v>1</v>
          </cell>
          <cell r="D34" t="str">
            <v>ok</v>
          </cell>
          <cell r="E34" t="str">
            <v>ASGES</v>
          </cell>
        </row>
        <row r="35">
          <cell r="B35" t="str">
            <v>TRF_131</v>
          </cell>
          <cell r="C35" t="b">
            <v>1</v>
          </cell>
          <cell r="D35" t="str">
            <v>ok</v>
          </cell>
          <cell r="E35" t="str">
            <v>SUMES</v>
          </cell>
        </row>
        <row r="36">
          <cell r="B36" t="str">
            <v>TRF_132</v>
          </cell>
          <cell r="C36" t="b">
            <v>1</v>
          </cell>
          <cell r="D36" t="str">
            <v>ok</v>
          </cell>
          <cell r="E36" t="str">
            <v>SUMES</v>
          </cell>
        </row>
        <row r="37">
          <cell r="B37" t="str">
            <v>TRF_133</v>
          </cell>
          <cell r="C37" t="b">
            <v>1</v>
          </cell>
          <cell r="D37" t="str">
            <v>ok</v>
          </cell>
          <cell r="E37" t="str">
            <v>SECAM</v>
          </cell>
        </row>
        <row r="38">
          <cell r="B38" t="str">
            <v>TRF_134</v>
          </cell>
          <cell r="C38" t="b">
            <v>1</v>
          </cell>
          <cell r="D38" t="str">
            <v>ok</v>
          </cell>
          <cell r="E38" t="str">
            <v>SUGED</v>
          </cell>
        </row>
        <row r="39">
          <cell r="B39" t="str">
            <v>TRF_135</v>
          </cell>
          <cell r="C39" t="b">
            <v>1</v>
          </cell>
          <cell r="D39" t="str">
            <v>ok</v>
          </cell>
          <cell r="E39" t="str">
            <v>SUGED</v>
          </cell>
        </row>
        <row r="40">
          <cell r="B40" t="str">
            <v>TRF_136</v>
          </cell>
          <cell r="C40" t="b">
            <v>1</v>
          </cell>
          <cell r="D40" t="str">
            <v>ok</v>
          </cell>
          <cell r="E40" t="str">
            <v>SUGED</v>
          </cell>
        </row>
        <row r="41">
          <cell r="B41" t="str">
            <v>TRF_137</v>
          </cell>
          <cell r="C41" t="b">
            <v>1</v>
          </cell>
          <cell r="D41" t="str">
            <v>ok</v>
          </cell>
          <cell r="E41" t="str">
            <v>SUGED</v>
          </cell>
        </row>
        <row r="42">
          <cell r="B42" t="str">
            <v>TRF_138</v>
          </cell>
          <cell r="C42" t="b">
            <v>1</v>
          </cell>
          <cell r="D42" t="str">
            <v>ok</v>
          </cell>
          <cell r="E42" t="str">
            <v>SUGED</v>
          </cell>
        </row>
        <row r="43">
          <cell r="B43" t="str">
            <v>TRF_139</v>
          </cell>
          <cell r="C43" t="b">
            <v>1</v>
          </cell>
          <cell r="D43" t="str">
            <v>ok</v>
          </cell>
          <cell r="E43" t="str">
            <v>COGED</v>
          </cell>
        </row>
        <row r="44">
          <cell r="B44" t="str">
            <v>TRF_14</v>
          </cell>
          <cell r="C44" t="b">
            <v>1</v>
          </cell>
          <cell r="D44" t="str">
            <v>ok</v>
          </cell>
          <cell r="E44" t="str">
            <v>SECAM</v>
          </cell>
        </row>
        <row r="45">
          <cell r="B45" t="str">
            <v>TRF_140</v>
          </cell>
          <cell r="C45" t="b">
            <v>1</v>
          </cell>
          <cell r="D45" t="str">
            <v>ok</v>
          </cell>
          <cell r="E45" t="str">
            <v>COSIT</v>
          </cell>
        </row>
        <row r="46">
          <cell r="B46" t="str">
            <v>TRF_141</v>
          </cell>
          <cell r="C46" t="b">
            <v>1</v>
          </cell>
          <cell r="D46" t="str">
            <v>ok</v>
          </cell>
          <cell r="E46" t="str">
            <v>COSIT</v>
          </cell>
        </row>
        <row r="47">
          <cell r="B47" t="str">
            <v>TRF_143</v>
          </cell>
          <cell r="C47" t="b">
            <v>1</v>
          </cell>
          <cell r="D47" t="str">
            <v>ok</v>
          </cell>
          <cell r="E47" t="str">
            <v>ASESA</v>
          </cell>
        </row>
        <row r="48">
          <cell r="B48" t="str">
            <v>TRF_144</v>
          </cell>
          <cell r="C48" t="b">
            <v>1</v>
          </cell>
          <cell r="D48" t="str">
            <v>ok</v>
          </cell>
          <cell r="E48" t="str">
            <v>COSIT</v>
          </cell>
        </row>
        <row r="49">
          <cell r="B49" t="str">
            <v>TRF_145</v>
          </cell>
          <cell r="C49" t="b">
            <v>1</v>
          </cell>
          <cell r="D49" t="str">
            <v>ok</v>
          </cell>
          <cell r="E49" t="str">
            <v>COSIT</v>
          </cell>
        </row>
        <row r="50">
          <cell r="B50" t="str">
            <v>TRF_146</v>
          </cell>
          <cell r="C50" t="b">
            <v>1</v>
          </cell>
          <cell r="D50" t="str">
            <v>ok</v>
          </cell>
          <cell r="E50" t="str">
            <v>ASESA</v>
          </cell>
        </row>
        <row r="51">
          <cell r="B51" t="str">
            <v>TRF_147</v>
          </cell>
          <cell r="C51" t="b">
            <v>1</v>
          </cell>
          <cell r="D51" t="str">
            <v>ok</v>
          </cell>
          <cell r="E51" t="str">
            <v>COSIT</v>
          </cell>
        </row>
        <row r="52">
          <cell r="B52" t="str">
            <v>TRF_148</v>
          </cell>
          <cell r="C52" t="b">
            <v>1</v>
          </cell>
          <cell r="D52" t="str">
            <v>ok</v>
          </cell>
          <cell r="E52" t="str">
            <v>COSIT</v>
          </cell>
        </row>
        <row r="53">
          <cell r="B53" t="str">
            <v>TRF_149</v>
          </cell>
          <cell r="C53" t="b">
            <v>1</v>
          </cell>
          <cell r="D53" t="str">
            <v>ok</v>
          </cell>
          <cell r="E53" t="str">
            <v>COSIT</v>
          </cell>
        </row>
        <row r="54">
          <cell r="B54" t="str">
            <v>TRF_15</v>
          </cell>
          <cell r="C54" t="b">
            <v>1</v>
          </cell>
          <cell r="D54" t="str">
            <v>ok</v>
          </cell>
          <cell r="E54" t="str">
            <v>SECAM</v>
          </cell>
        </row>
        <row r="55">
          <cell r="B55" t="str">
            <v>TRF_150</v>
          </cell>
          <cell r="C55" t="b">
            <v>1</v>
          </cell>
          <cell r="D55" t="str">
            <v>ok</v>
          </cell>
          <cell r="E55" t="str">
            <v>COSIT</v>
          </cell>
        </row>
        <row r="56">
          <cell r="B56" t="str">
            <v>TRF_151</v>
          </cell>
          <cell r="C56" t="b">
            <v>1</v>
          </cell>
          <cell r="D56" t="str">
            <v>ok</v>
          </cell>
          <cell r="E56" t="str">
            <v>COSIT</v>
          </cell>
        </row>
        <row r="57">
          <cell r="B57" t="str">
            <v>TRF_152</v>
          </cell>
          <cell r="C57" t="b">
            <v>1</v>
          </cell>
          <cell r="D57" t="str">
            <v>ok</v>
          </cell>
          <cell r="E57" t="str">
            <v>ASESA</v>
          </cell>
        </row>
        <row r="58">
          <cell r="B58" t="str">
            <v>TRF_153</v>
          </cell>
          <cell r="C58" t="b">
            <v>1</v>
          </cell>
          <cell r="D58" t="str">
            <v>ok</v>
          </cell>
          <cell r="E58" t="str">
            <v>ASESA</v>
          </cell>
        </row>
        <row r="59">
          <cell r="B59" t="str">
            <v>TRF_153 - 2025</v>
          </cell>
          <cell r="C59" t="b">
            <v>0</v>
          </cell>
          <cell r="D59" t="str">
            <v>Incluída na planilha SULIC. Ajustar ID na planilha SUPLO.</v>
          </cell>
          <cell r="E59" t="str">
            <v>SECAM</v>
          </cell>
        </row>
        <row r="60">
          <cell r="B60" t="str">
            <v>TRF_154</v>
          </cell>
          <cell r="C60" t="b">
            <v>1</v>
          </cell>
          <cell r="D60" t="str">
            <v>ok</v>
          </cell>
          <cell r="E60" t="str">
            <v>SECAM</v>
          </cell>
        </row>
        <row r="61">
          <cell r="B61" t="str">
            <v>TRF_155</v>
          </cell>
          <cell r="C61" t="b">
            <v>1</v>
          </cell>
          <cell r="D61" t="str">
            <v>ok</v>
          </cell>
          <cell r="E61" t="str">
            <v>SECTI</v>
          </cell>
        </row>
        <row r="62">
          <cell r="B62" t="str">
            <v>TRF_156</v>
          </cell>
          <cell r="C62" t="b">
            <v>1</v>
          </cell>
          <cell r="D62" t="str">
            <v>ok</v>
          </cell>
          <cell r="E62" t="str">
            <v>SECTI</v>
          </cell>
        </row>
        <row r="63">
          <cell r="B63" t="str">
            <v>TRF_157</v>
          </cell>
          <cell r="C63" t="b">
            <v>1</v>
          </cell>
          <cell r="D63" t="str">
            <v>ok</v>
          </cell>
          <cell r="E63" t="str">
            <v>SECTI</v>
          </cell>
        </row>
        <row r="64">
          <cell r="B64" t="str">
            <v>TRF_16</v>
          </cell>
          <cell r="C64" t="b">
            <v>0</v>
          </cell>
          <cell r="D64" t="str">
            <v>Repetida com TRF_20. Excluir da planilha SUPLO.</v>
          </cell>
          <cell r="E64" t="str">
            <v>SECAM</v>
          </cell>
        </row>
        <row r="65">
          <cell r="B65" t="str">
            <v>TRF_17</v>
          </cell>
          <cell r="C65" t="b">
            <v>1</v>
          </cell>
          <cell r="D65" t="str">
            <v>ok</v>
          </cell>
          <cell r="E65" t="str">
            <v>SECAM</v>
          </cell>
        </row>
        <row r="66">
          <cell r="B66" t="str">
            <v>TRF_178 - 2025</v>
          </cell>
          <cell r="C66" t="b">
            <v>0</v>
          </cell>
          <cell r="D66" t="str">
            <v>Incluída na planilha SULIC. Ajustar ID na planilha SUPLO.</v>
          </cell>
          <cell r="E66" t="str">
            <v>SECTI</v>
          </cell>
        </row>
        <row r="67">
          <cell r="B67" t="str">
            <v>TRF_18</v>
          </cell>
          <cell r="C67" t="e">
            <v>#REF!</v>
          </cell>
          <cell r="D67" t="str">
            <v>ok</v>
          </cell>
          <cell r="E67" t="str">
            <v>SECAM</v>
          </cell>
        </row>
        <row r="68">
          <cell r="B68" t="str">
            <v>TRF_19</v>
          </cell>
          <cell r="C68" t="e">
            <v>#REF!</v>
          </cell>
          <cell r="D68" t="str">
            <v>ok</v>
          </cell>
          <cell r="E68" t="str">
            <v>SECAM</v>
          </cell>
        </row>
        <row r="69">
          <cell r="B69" t="str">
            <v>TRF_20</v>
          </cell>
          <cell r="C69" t="b">
            <v>1</v>
          </cell>
          <cell r="D69" t="str">
            <v>ok</v>
          </cell>
          <cell r="E69" t="str">
            <v>SECAM</v>
          </cell>
        </row>
        <row r="70">
          <cell r="B70" t="str">
            <v>TRF_21</v>
          </cell>
          <cell r="C70" t="b">
            <v>1</v>
          </cell>
          <cell r="D70" t="str">
            <v>ok</v>
          </cell>
          <cell r="E70" t="str">
            <v>COSIT</v>
          </cell>
        </row>
        <row r="71">
          <cell r="B71" t="str">
            <v>TRF_22</v>
          </cell>
          <cell r="C71" t="b">
            <v>1</v>
          </cell>
          <cell r="D71" t="str">
            <v>ok</v>
          </cell>
          <cell r="E71" t="str">
            <v>ASCOM</v>
          </cell>
        </row>
        <row r="72">
          <cell r="B72" t="str">
            <v>TRF_23</v>
          </cell>
          <cell r="C72" t="b">
            <v>1</v>
          </cell>
          <cell r="D72" t="str">
            <v>ok</v>
          </cell>
          <cell r="E72" t="str">
            <v>COSIT</v>
          </cell>
        </row>
        <row r="73">
          <cell r="B73" t="str">
            <v>TRF_24</v>
          </cell>
          <cell r="C73" t="b">
            <v>1</v>
          </cell>
          <cell r="D73" t="str">
            <v>ok</v>
          </cell>
          <cell r="E73" t="str">
            <v>SECAM</v>
          </cell>
        </row>
        <row r="74">
          <cell r="B74" t="str">
            <v>TRF_25</v>
          </cell>
          <cell r="C74" t="b">
            <v>1</v>
          </cell>
          <cell r="D74" t="str">
            <v>ok</v>
          </cell>
          <cell r="E74" t="str">
            <v>SECAM</v>
          </cell>
        </row>
        <row r="75">
          <cell r="B75" t="str">
            <v>TRF_26</v>
          </cell>
          <cell r="C75" t="b">
            <v>1</v>
          </cell>
          <cell r="D75" t="str">
            <v>ok</v>
          </cell>
          <cell r="E75" t="str">
            <v>ASCOM</v>
          </cell>
        </row>
        <row r="76">
          <cell r="B76" t="str">
            <v>TRF_27</v>
          </cell>
          <cell r="C76" t="b">
            <v>1</v>
          </cell>
          <cell r="D76" t="str">
            <v>ok</v>
          </cell>
          <cell r="E76" t="str">
            <v>ASCOM</v>
          </cell>
        </row>
        <row r="77">
          <cell r="B77" t="str">
            <v>TRF_28</v>
          </cell>
          <cell r="C77" t="b">
            <v>1</v>
          </cell>
          <cell r="D77" t="str">
            <v>ok</v>
          </cell>
          <cell r="E77" t="str">
            <v>COSIT</v>
          </cell>
        </row>
        <row r="78">
          <cell r="B78" t="str">
            <v>TRF_29</v>
          </cell>
          <cell r="C78" t="b">
            <v>1</v>
          </cell>
          <cell r="D78" t="str">
            <v>ok</v>
          </cell>
          <cell r="E78" t="str">
            <v>ASCOM</v>
          </cell>
        </row>
        <row r="79">
          <cell r="B79" t="str">
            <v>TRF_30</v>
          </cell>
          <cell r="C79" t="b">
            <v>1</v>
          </cell>
          <cell r="D79" t="str">
            <v>ok</v>
          </cell>
          <cell r="E79" t="str">
            <v>ASCOM</v>
          </cell>
        </row>
        <row r="80">
          <cell r="B80" t="str">
            <v>TRF_31</v>
          </cell>
          <cell r="C80" t="b">
            <v>1</v>
          </cell>
          <cell r="D80" t="str">
            <v>ok</v>
          </cell>
          <cell r="E80" t="str">
            <v>COJUS</v>
          </cell>
        </row>
        <row r="81">
          <cell r="B81" t="str">
            <v>TRF_32</v>
          </cell>
          <cell r="C81" t="b">
            <v>1</v>
          </cell>
          <cell r="D81" t="str">
            <v>ok</v>
          </cell>
          <cell r="E81" t="str">
            <v>COJUS</v>
          </cell>
        </row>
        <row r="82">
          <cell r="B82" t="str">
            <v>TRF_35</v>
          </cell>
          <cell r="C82" t="b">
            <v>1</v>
          </cell>
          <cell r="D82" t="str">
            <v>ok</v>
          </cell>
          <cell r="E82" t="str">
            <v>ASGES</v>
          </cell>
        </row>
        <row r="83">
          <cell r="B83" t="str">
            <v>TRF_36</v>
          </cell>
          <cell r="C83" t="b">
            <v>1</v>
          </cell>
          <cell r="D83" t="str">
            <v>ok</v>
          </cell>
          <cell r="E83" t="str">
            <v>SECGP</v>
          </cell>
        </row>
        <row r="84">
          <cell r="B84" t="str">
            <v>TRF_37</v>
          </cell>
          <cell r="C84" t="b">
            <v>1</v>
          </cell>
          <cell r="D84" t="str">
            <v>ok</v>
          </cell>
          <cell r="E84" t="str">
            <v>SECGP</v>
          </cell>
        </row>
        <row r="85">
          <cell r="B85" t="str">
            <v>TRF_38</v>
          </cell>
          <cell r="C85" t="b">
            <v>1</v>
          </cell>
          <cell r="D85" t="str">
            <v>ok</v>
          </cell>
          <cell r="E85" t="str">
            <v>SECGP</v>
          </cell>
        </row>
        <row r="86">
          <cell r="B86" t="str">
            <v>TRF_39</v>
          </cell>
          <cell r="C86" t="b">
            <v>1</v>
          </cell>
          <cell r="D86" t="str">
            <v>ok</v>
          </cell>
          <cell r="E86" t="str">
            <v>ASGES</v>
          </cell>
        </row>
        <row r="87">
          <cell r="B87" t="str">
            <v>TRF_4</v>
          </cell>
          <cell r="C87" t="b">
            <v>1</v>
          </cell>
          <cell r="D87" t="str">
            <v>ok</v>
          </cell>
          <cell r="E87" t="str">
            <v>SECGP</v>
          </cell>
        </row>
        <row r="88">
          <cell r="B88" t="str">
            <v>TRF_40</v>
          </cell>
          <cell r="C88" t="b">
            <v>1</v>
          </cell>
          <cell r="D88" t="str">
            <v>ok</v>
          </cell>
          <cell r="E88" t="str">
            <v>ASGES</v>
          </cell>
        </row>
        <row r="89">
          <cell r="B89" t="str">
            <v>TRF_41</v>
          </cell>
          <cell r="C89" t="b">
            <v>1</v>
          </cell>
          <cell r="D89" t="str">
            <v>ok</v>
          </cell>
          <cell r="E89" t="str">
            <v>ASGES</v>
          </cell>
        </row>
        <row r="90">
          <cell r="B90" t="str">
            <v>TRF_42</v>
          </cell>
          <cell r="C90" t="b">
            <v>1</v>
          </cell>
          <cell r="D90" t="str">
            <v>ok</v>
          </cell>
          <cell r="E90" t="str">
            <v>ASGES</v>
          </cell>
        </row>
        <row r="91">
          <cell r="B91" t="str">
            <v>TRF_43</v>
          </cell>
          <cell r="C91" t="b">
            <v>1</v>
          </cell>
          <cell r="D91" t="str">
            <v>ok</v>
          </cell>
          <cell r="E91" t="str">
            <v>SECTI</v>
          </cell>
        </row>
        <row r="92">
          <cell r="B92" t="str">
            <v>TRF_44</v>
          </cell>
          <cell r="C92" t="b">
            <v>1</v>
          </cell>
          <cell r="D92" t="str">
            <v>ok</v>
          </cell>
          <cell r="E92" t="str">
            <v>SECTI</v>
          </cell>
        </row>
        <row r="93">
          <cell r="B93" t="str">
            <v>TRF_45</v>
          </cell>
          <cell r="C93" t="b">
            <v>1</v>
          </cell>
          <cell r="D93" t="str">
            <v>ok</v>
          </cell>
          <cell r="E93" t="str">
            <v>SECTI</v>
          </cell>
        </row>
        <row r="94">
          <cell r="B94" t="str">
            <v>TRF_46</v>
          </cell>
          <cell r="C94" t="b">
            <v>1</v>
          </cell>
          <cell r="D94" t="str">
            <v>ok</v>
          </cell>
          <cell r="E94" t="str">
            <v>SECTI</v>
          </cell>
        </row>
        <row r="95">
          <cell r="B95" t="str">
            <v>TRF_47</v>
          </cell>
          <cell r="C95" t="b">
            <v>1</v>
          </cell>
          <cell r="D95" t="str">
            <v>ok</v>
          </cell>
          <cell r="E95" t="str">
            <v>SECTI</v>
          </cell>
        </row>
        <row r="96">
          <cell r="B96" t="str">
            <v>TRF_48</v>
          </cell>
          <cell r="C96" t="b">
            <v>1</v>
          </cell>
          <cell r="D96" t="str">
            <v>ok</v>
          </cell>
          <cell r="E96" t="str">
            <v>SECTI</v>
          </cell>
        </row>
        <row r="97">
          <cell r="B97" t="str">
            <v>TRF_49</v>
          </cell>
          <cell r="C97" t="b">
            <v>1</v>
          </cell>
          <cell r="D97" t="str">
            <v>ok</v>
          </cell>
          <cell r="E97" t="str">
            <v>SECTI</v>
          </cell>
        </row>
        <row r="98">
          <cell r="B98" t="str">
            <v>TRF_5</v>
          </cell>
          <cell r="C98" t="b">
            <v>1</v>
          </cell>
          <cell r="D98" t="str">
            <v>ok</v>
          </cell>
          <cell r="E98" t="str">
            <v>SECAM</v>
          </cell>
        </row>
        <row r="99">
          <cell r="B99" t="str">
            <v>TRF_50</v>
          </cell>
          <cell r="C99" t="b">
            <v>1</v>
          </cell>
          <cell r="D99" t="str">
            <v>ok</v>
          </cell>
          <cell r="E99" t="str">
            <v>SECTI</v>
          </cell>
        </row>
        <row r="100">
          <cell r="B100" t="str">
            <v>TRF_51</v>
          </cell>
          <cell r="C100" t="b">
            <v>1</v>
          </cell>
          <cell r="D100" t="str">
            <v>ok</v>
          </cell>
          <cell r="E100" t="str">
            <v>SECTI</v>
          </cell>
        </row>
        <row r="101">
          <cell r="B101" t="str">
            <v>TRF_52</v>
          </cell>
          <cell r="C101" t="b">
            <v>1</v>
          </cell>
          <cell r="D101" t="str">
            <v>ok</v>
          </cell>
          <cell r="E101" t="str">
            <v>SECTI</v>
          </cell>
        </row>
        <row r="102">
          <cell r="B102" t="str">
            <v>TRF_53</v>
          </cell>
          <cell r="C102" t="b">
            <v>1</v>
          </cell>
          <cell r="D102" t="str">
            <v>ok</v>
          </cell>
          <cell r="E102" t="str">
            <v>SECTI</v>
          </cell>
        </row>
        <row r="103">
          <cell r="B103" t="str">
            <v>TRF_54</v>
          </cell>
          <cell r="C103" t="b">
            <v>1</v>
          </cell>
          <cell r="D103" t="str">
            <v>ok</v>
          </cell>
          <cell r="E103" t="str">
            <v>SECTI</v>
          </cell>
        </row>
        <row r="104">
          <cell r="B104" t="str">
            <v>TRF_55</v>
          </cell>
          <cell r="C104" t="b">
            <v>1</v>
          </cell>
          <cell r="D104" t="str">
            <v>ok</v>
          </cell>
          <cell r="E104" t="str">
            <v>SECTI</v>
          </cell>
        </row>
        <row r="105">
          <cell r="B105" t="str">
            <v>TRF_56</v>
          </cell>
          <cell r="C105" t="b">
            <v>1</v>
          </cell>
          <cell r="D105" t="str">
            <v>ok</v>
          </cell>
          <cell r="E105" t="str">
            <v>SECTI</v>
          </cell>
        </row>
        <row r="106">
          <cell r="B106" t="str">
            <v>TRF_57</v>
          </cell>
          <cell r="C106" t="b">
            <v>1</v>
          </cell>
          <cell r="D106" t="str">
            <v>ok</v>
          </cell>
          <cell r="E106" t="str">
            <v>SECTI</v>
          </cell>
        </row>
        <row r="107">
          <cell r="B107" t="str">
            <v>TRF_57 - 2025</v>
          </cell>
          <cell r="C107" t="b">
            <v>0</v>
          </cell>
          <cell r="D107" t="str">
            <v>Incluída na planilha SULIC. Ajustar ID na planilha SUPLO.</v>
          </cell>
          <cell r="E107" t="str">
            <v>SECAM</v>
          </cell>
        </row>
        <row r="108">
          <cell r="B108" t="str">
            <v>TRF_58</v>
          </cell>
          <cell r="C108" t="b">
            <v>1</v>
          </cell>
          <cell r="D108" t="str">
            <v>ok</v>
          </cell>
          <cell r="E108" t="str">
            <v>SECTI</v>
          </cell>
        </row>
        <row r="109">
          <cell r="B109" t="str">
            <v>TRF_59</v>
          </cell>
          <cell r="C109" t="b">
            <v>1</v>
          </cell>
          <cell r="D109" t="str">
            <v>ok</v>
          </cell>
          <cell r="E109" t="str">
            <v>SECTI</v>
          </cell>
        </row>
        <row r="110">
          <cell r="B110" t="str">
            <v>TRF_6</v>
          </cell>
          <cell r="C110" t="b">
            <v>1</v>
          </cell>
          <cell r="D110" t="str">
            <v>ok</v>
          </cell>
          <cell r="E110" t="str">
            <v>SECGP</v>
          </cell>
        </row>
        <row r="111">
          <cell r="B111" t="str">
            <v>TRF_60</v>
          </cell>
          <cell r="C111" t="b">
            <v>1</v>
          </cell>
          <cell r="D111" t="str">
            <v>ok</v>
          </cell>
          <cell r="E111" t="str">
            <v>SECTI</v>
          </cell>
        </row>
        <row r="112">
          <cell r="B112" t="str">
            <v>TRF_61</v>
          </cell>
          <cell r="C112" t="b">
            <v>1</v>
          </cell>
          <cell r="D112" t="str">
            <v>ok</v>
          </cell>
          <cell r="E112" t="str">
            <v>SECTI</v>
          </cell>
        </row>
        <row r="113">
          <cell r="B113" t="str">
            <v>TRF_62</v>
          </cell>
          <cell r="C113" t="b">
            <v>1</v>
          </cell>
          <cell r="D113" t="str">
            <v>ok</v>
          </cell>
          <cell r="E113" t="str">
            <v>SECAM</v>
          </cell>
        </row>
        <row r="114">
          <cell r="B114" t="str">
            <v>TRF_63</v>
          </cell>
          <cell r="C114" t="b">
            <v>1</v>
          </cell>
          <cell r="D114" t="str">
            <v>ok</v>
          </cell>
          <cell r="E114" t="str">
            <v>SECTI</v>
          </cell>
        </row>
        <row r="115">
          <cell r="B115" t="str">
            <v>TRF_64</v>
          </cell>
          <cell r="C115" t="b">
            <v>0</v>
          </cell>
          <cell r="D115" t="str">
            <v>Repetida com TRF_15. Excluir esta (64) da planilha SUPLO.</v>
          </cell>
          <cell r="E115" t="str">
            <v>SECAM</v>
          </cell>
        </row>
        <row r="116">
          <cell r="B116" t="str">
            <v>TRF_65</v>
          </cell>
          <cell r="C116" t="b">
            <v>1</v>
          </cell>
          <cell r="D116" t="str">
            <v>ok</v>
          </cell>
          <cell r="E116" t="str">
            <v>SECAM</v>
          </cell>
        </row>
        <row r="117">
          <cell r="B117" t="str">
            <v>TRF_65</v>
          </cell>
          <cell r="C117" t="b">
            <v>0</v>
          </cell>
          <cell r="D117" t="str">
            <v>Duplicada com mesmo código. Excluir esta na planilha suplo (transferido para SJMG)</v>
          </cell>
          <cell r="E117" t="str">
            <v>SECAM</v>
          </cell>
        </row>
        <row r="118">
          <cell r="B118" t="str">
            <v>TRF_66</v>
          </cell>
          <cell r="C118" t="b">
            <v>1</v>
          </cell>
          <cell r="D118" t="str">
            <v>ok</v>
          </cell>
          <cell r="E118" t="str">
            <v>SECAM</v>
          </cell>
        </row>
        <row r="119">
          <cell r="B119" t="str">
            <v>TRF_66</v>
          </cell>
          <cell r="C119" t="b">
            <v>0</v>
          </cell>
          <cell r="D119" t="str">
            <v>Duplicada com mesmo código. Excluir esta na planilha suplo (transferido para SJMG)</v>
          </cell>
          <cell r="E119" t="str">
            <v>SECAM</v>
          </cell>
        </row>
        <row r="120">
          <cell r="B120" t="str">
            <v>TRF_67</v>
          </cell>
          <cell r="C120" t="b">
            <v>1</v>
          </cell>
          <cell r="D120" t="str">
            <v>Excluir esta na planilha suplo (transferido para SJMG).</v>
          </cell>
          <cell r="E120" t="str">
            <v>SECAM</v>
          </cell>
        </row>
        <row r="121">
          <cell r="B121" t="str">
            <v>TRF_68</v>
          </cell>
          <cell r="C121" t="b">
            <v>1</v>
          </cell>
          <cell r="D121" t="str">
            <v>ok</v>
          </cell>
          <cell r="E121" t="str">
            <v>SECAM</v>
          </cell>
        </row>
        <row r="122">
          <cell r="B122" t="str">
            <v>TRF_69</v>
          </cell>
          <cell r="C122" t="b">
            <v>1</v>
          </cell>
          <cell r="D122" t="str">
            <v>ok</v>
          </cell>
          <cell r="E122" t="str">
            <v>SECAM</v>
          </cell>
        </row>
        <row r="123">
          <cell r="B123" t="str">
            <v>TRF_7</v>
          </cell>
          <cell r="C123" t="b">
            <v>1</v>
          </cell>
          <cell r="D123" t="str">
            <v>ok</v>
          </cell>
          <cell r="E123" t="str">
            <v>SECGP</v>
          </cell>
        </row>
        <row r="124">
          <cell r="B124" t="str">
            <v>TRF_70</v>
          </cell>
          <cell r="C124" t="b">
            <v>1</v>
          </cell>
          <cell r="D124" t="str">
            <v>ok</v>
          </cell>
          <cell r="E124" t="str">
            <v>SECAM</v>
          </cell>
        </row>
        <row r="125">
          <cell r="B125" t="str">
            <v>TRF_71</v>
          </cell>
          <cell r="C125" t="b">
            <v>1</v>
          </cell>
          <cell r="D125" t="str">
            <v>ok</v>
          </cell>
          <cell r="E125" t="str">
            <v>SECAM</v>
          </cell>
        </row>
        <row r="126">
          <cell r="B126" t="str">
            <v>TRF_72</v>
          </cell>
          <cell r="C126" t="b">
            <v>1</v>
          </cell>
          <cell r="D126" t="str">
            <v>ok</v>
          </cell>
          <cell r="E126" t="str">
            <v>SECAM</v>
          </cell>
        </row>
        <row r="127">
          <cell r="B127" t="str">
            <v>TRF_73</v>
          </cell>
          <cell r="C127" t="b">
            <v>1</v>
          </cell>
          <cell r="D127" t="str">
            <v>ok</v>
          </cell>
          <cell r="E127" t="str">
            <v>SECGP</v>
          </cell>
        </row>
        <row r="128">
          <cell r="B128" t="str">
            <v>TRF_74</v>
          </cell>
          <cell r="C128" t="b">
            <v>1</v>
          </cell>
          <cell r="D128" t="str">
            <v>ok</v>
          </cell>
          <cell r="E128" t="str">
            <v>SECGP</v>
          </cell>
        </row>
        <row r="129">
          <cell r="B129" t="str">
            <v>TRF_75</v>
          </cell>
          <cell r="C129" t="b">
            <v>1</v>
          </cell>
          <cell r="D129" t="str">
            <v>ok</v>
          </cell>
          <cell r="E129" t="str">
            <v>SECGP</v>
          </cell>
        </row>
        <row r="130">
          <cell r="B130" t="str">
            <v>TRF_76</v>
          </cell>
          <cell r="C130" t="b">
            <v>1</v>
          </cell>
          <cell r="D130" t="str">
            <v>ok</v>
          </cell>
          <cell r="E130" t="str">
            <v>SECAM</v>
          </cell>
        </row>
        <row r="131">
          <cell r="B131" t="str">
            <v>TRF_76</v>
          </cell>
          <cell r="C131" t="b">
            <v>0</v>
          </cell>
          <cell r="D131" t="str">
            <v>Duplicada com mesmo código. Excluir esta na planilha suplo (transferido para SJMG)</v>
          </cell>
          <cell r="E131" t="str">
            <v>SECAM</v>
          </cell>
        </row>
        <row r="132">
          <cell r="B132" t="str">
            <v>TRF_77</v>
          </cell>
          <cell r="C132" t="b">
            <v>1</v>
          </cell>
          <cell r="D132" t="str">
            <v>ok</v>
          </cell>
          <cell r="E132" t="str">
            <v>SECJU</v>
          </cell>
        </row>
        <row r="133">
          <cell r="B133" t="str">
            <v>TRF_78</v>
          </cell>
          <cell r="C133" t="b">
            <v>1</v>
          </cell>
          <cell r="D133" t="str">
            <v>ok</v>
          </cell>
          <cell r="E133" t="str">
            <v>SECGP</v>
          </cell>
        </row>
        <row r="134">
          <cell r="B134" t="str">
            <v>TRF_79</v>
          </cell>
          <cell r="C134" t="b">
            <v>1</v>
          </cell>
          <cell r="D134" t="str">
            <v>ok</v>
          </cell>
          <cell r="E134" t="str">
            <v>SECAM</v>
          </cell>
        </row>
        <row r="135">
          <cell r="B135" t="str">
            <v>TRF_8</v>
          </cell>
          <cell r="C135" t="b">
            <v>1</v>
          </cell>
          <cell r="D135" t="str">
            <v>ok</v>
          </cell>
          <cell r="E135" t="str">
            <v>SECGP</v>
          </cell>
        </row>
        <row r="136">
          <cell r="B136" t="str">
            <v>TRF_80</v>
          </cell>
          <cell r="C136" t="b">
            <v>1</v>
          </cell>
          <cell r="D136" t="str">
            <v>ok</v>
          </cell>
          <cell r="E136" t="str">
            <v>SECGP</v>
          </cell>
        </row>
        <row r="137">
          <cell r="B137" t="str">
            <v>TRF_81</v>
          </cell>
          <cell r="C137" t="b">
            <v>1</v>
          </cell>
          <cell r="D137" t="str">
            <v>ok</v>
          </cell>
          <cell r="E137" t="str">
            <v>SECAM</v>
          </cell>
        </row>
        <row r="138">
          <cell r="B138" t="str">
            <v>TRF_82</v>
          </cell>
          <cell r="C138" t="b">
            <v>1</v>
          </cell>
          <cell r="D138" t="str">
            <v>ok</v>
          </cell>
          <cell r="E138" t="str">
            <v>SECAM</v>
          </cell>
        </row>
        <row r="139">
          <cell r="B139" t="str">
            <v>TRF_83</v>
          </cell>
          <cell r="C139" t="b">
            <v>1</v>
          </cell>
          <cell r="D139" t="str">
            <v>ok</v>
          </cell>
          <cell r="E139" t="str">
            <v>SECOF</v>
          </cell>
        </row>
        <row r="140">
          <cell r="B140" t="str">
            <v>TRF_84</v>
          </cell>
          <cell r="C140" t="b">
            <v>1</v>
          </cell>
          <cell r="D140" t="str">
            <v>ok</v>
          </cell>
          <cell r="E140" t="str">
            <v>SECOF</v>
          </cell>
        </row>
        <row r="141">
          <cell r="B141" t="str">
            <v>TRF_85</v>
          </cell>
          <cell r="C141" t="b">
            <v>1</v>
          </cell>
          <cell r="D141" t="str">
            <v>ok</v>
          </cell>
          <cell r="E141" t="str">
            <v>SECOF</v>
          </cell>
        </row>
        <row r="142">
          <cell r="B142" t="str">
            <v>TRF_86</v>
          </cell>
          <cell r="C142" t="b">
            <v>1</v>
          </cell>
          <cell r="D142" t="str">
            <v>ok</v>
          </cell>
          <cell r="E142" t="str">
            <v>SECTI</v>
          </cell>
        </row>
        <row r="143">
          <cell r="B143" t="str">
            <v>TRF_87</v>
          </cell>
          <cell r="C143" t="b">
            <v>1</v>
          </cell>
          <cell r="D143" t="str">
            <v>ok</v>
          </cell>
          <cell r="E143" t="str">
            <v>SECTI</v>
          </cell>
        </row>
        <row r="144">
          <cell r="B144" t="str">
            <v>TRF_88</v>
          </cell>
          <cell r="C144" t="b">
            <v>1</v>
          </cell>
          <cell r="D144" t="str">
            <v>ok</v>
          </cell>
          <cell r="E144" t="str">
            <v>SECTI</v>
          </cell>
        </row>
        <row r="145">
          <cell r="B145" t="str">
            <v>TRF_89</v>
          </cell>
          <cell r="C145" t="b">
            <v>1</v>
          </cell>
          <cell r="D145" t="str">
            <v>ok</v>
          </cell>
          <cell r="E145" t="str">
            <v>SECTI</v>
          </cell>
        </row>
        <row r="146">
          <cell r="B146" t="str">
            <v>TRF_9</v>
          </cell>
          <cell r="C146" t="b">
            <v>1</v>
          </cell>
          <cell r="D146" t="str">
            <v>ok</v>
          </cell>
          <cell r="E146" t="str">
            <v>SECGP</v>
          </cell>
        </row>
        <row r="147">
          <cell r="B147" t="str">
            <v>TRF_90</v>
          </cell>
          <cell r="C147" t="b">
            <v>1</v>
          </cell>
          <cell r="D147" t="str">
            <v>ok</v>
          </cell>
          <cell r="E147" t="str">
            <v>SECAM</v>
          </cell>
        </row>
        <row r="148">
          <cell r="B148" t="str">
            <v>TRF_91</v>
          </cell>
          <cell r="C148" t="b">
            <v>1</v>
          </cell>
          <cell r="D148" t="str">
            <v>ok</v>
          </cell>
          <cell r="E148" t="str">
            <v>SECAM</v>
          </cell>
        </row>
        <row r="149">
          <cell r="B149" t="str">
            <v>TRF_93</v>
          </cell>
          <cell r="C149" t="b">
            <v>1</v>
          </cell>
          <cell r="D149" t="str">
            <v>ok</v>
          </cell>
          <cell r="E149" t="str">
            <v>SECAM</v>
          </cell>
        </row>
        <row r="150">
          <cell r="B150" t="str">
            <v>TRF_94</v>
          </cell>
          <cell r="C150" t="b">
            <v>1</v>
          </cell>
          <cell r="D150" t="str">
            <v>ok</v>
          </cell>
          <cell r="E150" t="str">
            <v>SECTI</v>
          </cell>
        </row>
        <row r="151">
          <cell r="B151" t="str">
            <v>TRF_95</v>
          </cell>
          <cell r="C151" t="b">
            <v>1</v>
          </cell>
          <cell r="D151" t="str">
            <v>ok</v>
          </cell>
          <cell r="E151" t="str">
            <v>SECTI</v>
          </cell>
        </row>
        <row r="152">
          <cell r="B152" t="str">
            <v>TRF_96</v>
          </cell>
          <cell r="C152" t="b">
            <v>1</v>
          </cell>
          <cell r="D152" t="str">
            <v>ok</v>
          </cell>
          <cell r="E152" t="str">
            <v>SECAM</v>
          </cell>
        </row>
        <row r="153">
          <cell r="B153" t="str">
            <v>TRF_97</v>
          </cell>
          <cell r="C153" t="b">
            <v>1</v>
          </cell>
          <cell r="D153" t="str">
            <v>ok</v>
          </cell>
          <cell r="E153" t="str">
            <v>COSIT</v>
          </cell>
        </row>
        <row r="154">
          <cell r="B154" t="str">
            <v>TRF_98</v>
          </cell>
          <cell r="C154" t="b">
            <v>1</v>
          </cell>
          <cell r="D154" t="str">
            <v>ok</v>
          </cell>
          <cell r="E154" t="str">
            <v>COSIT</v>
          </cell>
        </row>
        <row r="155">
          <cell r="B155" t="str">
            <v>TRF_99</v>
          </cell>
          <cell r="C155" t="b">
            <v>1</v>
          </cell>
          <cell r="D155" t="str">
            <v>ok</v>
          </cell>
          <cell r="E155" t="str">
            <v>COSIT</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6242A2-C2C0-4354-88B5-613AA3377DB8}" name="Tabela1" displayName="Tabela1" ref="A1:AB146" totalsRowCount="1" headerRowDxfId="58" dataDxfId="57" totalsRowDxfId="56">
  <autoFilter ref="A1:AB145" xr:uid="{7B962A50-9A53-4B07-9195-54EC7849DED2}"/>
  <sortState xmlns:xlrd2="http://schemas.microsoft.com/office/spreadsheetml/2017/richdata2" ref="A2:AB145">
    <sortCondition ref="A1:A145"/>
  </sortState>
  <tableColumns count="28">
    <tableColumn id="1" xr3:uid="{404892CD-64EA-4C75-85A4-69FE934EDBAA}" name="ID" dataDxfId="54" totalsRowDxfId="55"/>
    <tableColumn id="3" xr3:uid="{CD5DFE6B-58F1-4897-BE2A-AF7FBF535405}" name="Unidade demandante" dataDxfId="52" totalsRowDxfId="53"/>
    <tableColumn id="4" xr3:uid="{0C377FDB-EE69-44C1-A598-BB4B9A4587EA}" name="Processo" dataDxfId="50" totalsRowDxfId="51"/>
    <tableColumn id="5" xr3:uid="{9A2C624C-237C-4917-A4C1-AE0C6BE0C154}" name="Objeto" dataDxfId="48" totalsRowDxfId="49"/>
    <tableColumn id="6" xr3:uid="{A17DB205-8F7F-4BF4-8070-17DD0F3F4CA5}" name="Quant." dataDxfId="46" totalsRowDxfId="47"/>
    <tableColumn id="7" xr3:uid="{B3491187-5188-490B-A443-DB027AEC5EBC}" name="U.M." dataDxfId="44" totalsRowDxfId="45"/>
    <tableColumn id="8" xr3:uid="{6B36E457-FA9F-4148-A4C2-9F81AE05346D}" name="Justificativa" dataDxfId="42" totalsRowDxfId="43"/>
    <tableColumn id="9" xr3:uid="{53836728-AB1A-4E7B-8CF0-C06BBE49EE35}" name="Valor anual estimado" totalsRowFunction="sum" dataDxfId="40" totalsRowDxfId="41"/>
    <tableColumn id="29" xr3:uid="{B0A4D289-74D3-4F03-8B1E-B328353CC7C8}" name="Valor anual aprovado" totalsRowFunction="sum" dataDxfId="38" totalsRowDxfId="39"/>
    <tableColumn id="10" xr3:uid="{78F1D8A9-BE08-41A7-9E78-D1F389C3C738}" name="Objetivos do Plano Estratégico" dataDxfId="36" totalsRowDxfId="37"/>
    <tableColumn id="11" xr3:uid="{3AB898FA-18FA-4AB3-816B-292A6B649BFD}" name="Plano de Logística Sustentável (PLS)" dataDxfId="34" totalsRowDxfId="35"/>
    <tableColumn id="12" xr3:uid="{4904A3E5-BBEC-4D1C-8196-555F348CB544}" name="Contratação vinculada" dataDxfId="32" totalsRowDxfId="33"/>
    <tableColumn id="13" xr3:uid="{3D4F4834-9BCB-430C-A56E-FBEDCF24E691}" name="Data estimada da contratação" dataDxfId="30" totalsRowDxfId="31"/>
    <tableColumn id="14" xr3:uid="{060BC69B-BE06-45BF-926F-EF661EA2867D}" name="Vigência" dataDxfId="28" totalsRowDxfId="29"/>
    <tableColumn id="15" xr3:uid="{01B73C76-F6B9-4C8C-BBC0-194928BC0379}" name="Grau de prioridade" dataDxfId="26" totalsRowDxfId="27"/>
    <tableColumn id="2" xr3:uid="{0B996512-FA15-4EF8-9D6F-5FEA83E94157}" name="Categoria" dataDxfId="24" totalsRowDxfId="25"/>
    <tableColumn id="16" xr3:uid="{275D96FE-FC4F-44B0-823F-F2487F504482}" name="Projeto estratégico associado?" dataDxfId="22" totalsRowDxfId="23"/>
    <tableColumn id="17" xr3:uid="{24589A26-8FF3-4064-A16E-6660B24CE76A}" name="Tipo de objeto" dataDxfId="20" totalsRowDxfId="21"/>
    <tableColumn id="18" xr3:uid="{44066CE7-65EB-4A0F-814A-9C923B4EF4A9}" name="Objeto Complexo?" dataDxfId="18" totalsRowDxfId="19"/>
    <tableColumn id="19" xr3:uid="{6EC682F9-1D2C-4A0D-B753-00D9D5812269}" name="Prazo objeto (dias corridos)" dataDxfId="16" totalsRowDxfId="17"/>
    <tableColumn id="20" xr3:uid="{B0CA4CD1-8FC5-4AD1-BD5C-4F9C1B6D68CB}" name="Forma de contratação" dataDxfId="14" totalsRowDxfId="15"/>
    <tableColumn id="21" xr3:uid="{0E73F3EC-78C6-4E4A-835A-E3A7B9AFA1FE}" name="Prazo faze interna (dias corridos)" dataDxfId="12" totalsRowDxfId="13"/>
    <tableColumn id="22" xr3:uid="{4A4941F3-5C8A-43F1-94B4-EFD17829A804}" name="Elaboração de contrato" dataDxfId="10" totalsRowDxfId="11"/>
    <tableColumn id="23" xr3:uid="{9E6E5A46-777E-44C8-9F77-D8D40FAE6714}" name="Prazo contrato" dataDxfId="8" totalsRowDxfId="9"/>
    <tableColumn id="24" xr3:uid="{E5047E17-0B0C-40BA-999C-61D554354078}" name="Data de envio à SULIC" dataDxfId="6" totalsRowDxfId="7"/>
    <tableColumn id="25" xr3:uid="{95BFE6C5-0245-44A9-8B07-15C4B07F08C1}" name="Unidade demandante detalhamento" dataDxfId="4" totalsRowDxfId="5">
      <calculatedColumnFormula>VLOOKUP(Tabela1[[#This Row],[ID]],'[1]Comparação PCA'!$B:$E,7,0)</calculatedColumnFormula>
    </tableColumn>
    <tableColumn id="26" xr3:uid="{D9A7B7DD-5AF4-44DC-B101-6AC28B6A7110}" name="Valor aprovado - fórmula ativa" dataDxfId="2" totalsRowDxfId="3">
      <calculatedColumnFormula>VLOOKUP(Tabela1[[#This Row],[ID]],'[1]PCA TRF 2026'!$A:$K,10,0)</calculatedColumnFormula>
    </tableColumn>
    <tableColumn id="28" xr3:uid="{769BDC85-B1C7-4F62-BF51-67F0E93F0D91}" name="Número ID" dataDxfId="0" totalsRowDxfId="1">
      <calculatedColumnFormula>Tabela1[[#This Row],[Valor anual estimado]]-#REF!</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494-CE95-4B4C-AAA0-F53DE10DE741}">
  <sheetPr>
    <pageSetUpPr fitToPage="1"/>
  </sheetPr>
  <dimension ref="A1:AB303"/>
  <sheetViews>
    <sheetView tabSelected="1" topLeftCell="A138" zoomScale="70" zoomScaleNormal="70" workbookViewId="0">
      <selection activeCell="C91" sqref="C91:C145"/>
    </sheetView>
  </sheetViews>
  <sheetFormatPr defaultColWidth="9.140625" defaultRowHeight="15"/>
  <cols>
    <col min="1" max="2" width="20" style="2" customWidth="1"/>
    <col min="3" max="3" width="25.140625" style="2" customWidth="1"/>
    <col min="4" max="4" width="57.140625" style="2" customWidth="1"/>
    <col min="5" max="5" width="14.28515625" style="2" customWidth="1"/>
    <col min="6" max="6" width="16.42578125" style="2" hidden="1" customWidth="1"/>
    <col min="7" max="7" width="81.5703125" style="2" customWidth="1"/>
    <col min="8" max="8" width="24" style="2" hidden="1" customWidth="1"/>
    <col min="9" max="9" width="24" style="2" customWidth="1"/>
    <col min="10" max="10" width="67" style="2" hidden="1" customWidth="1"/>
    <col min="11" max="11" width="64.7109375" style="2" hidden="1" customWidth="1"/>
    <col min="12" max="12" width="28.7109375" style="2" hidden="1" customWidth="1"/>
    <col min="13" max="13" width="24.7109375" style="2" hidden="1" customWidth="1"/>
    <col min="14" max="14" width="16.42578125" style="2" customWidth="1"/>
    <col min="15" max="15" width="20" style="2" customWidth="1"/>
    <col min="16" max="16" width="43.5703125" style="2" bestFit="1" customWidth="1"/>
    <col min="17" max="18" width="20" style="2" hidden="1" customWidth="1"/>
    <col min="19" max="19" width="14" style="2" hidden="1" customWidth="1"/>
    <col min="20" max="20" width="14.140625" style="2" hidden="1" customWidth="1"/>
    <col min="21" max="21" width="13.5703125" style="2" hidden="1" customWidth="1"/>
    <col min="22" max="22" width="13.85546875" style="2" hidden="1" customWidth="1"/>
    <col min="23" max="23" width="14.28515625" style="2" hidden="1" customWidth="1"/>
    <col min="24" max="24" width="12.5703125" style="2" hidden="1" customWidth="1"/>
    <col min="25" max="25" width="14.85546875" style="2" hidden="1" customWidth="1"/>
    <col min="26" max="26" width="18.85546875" style="2" hidden="1" customWidth="1"/>
    <col min="27" max="27" width="16.85546875" style="2" hidden="1" customWidth="1"/>
    <col min="28" max="28" width="15.85546875" style="2" hidden="1" customWidth="1"/>
    <col min="29" max="16384" width="9.140625" style="2"/>
  </cols>
  <sheetData>
    <row r="1" spans="1:28" ht="4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ht="75">
      <c r="A2" s="2" t="s">
        <v>28</v>
      </c>
      <c r="B2" s="2" t="s">
        <v>29</v>
      </c>
      <c r="C2" s="3" t="s">
        <v>30</v>
      </c>
      <c r="D2" s="4" t="s">
        <v>31</v>
      </c>
      <c r="E2" s="5" t="s">
        <v>32</v>
      </c>
      <c r="F2" s="2" t="s">
        <v>33</v>
      </c>
      <c r="G2" s="2" t="s">
        <v>34</v>
      </c>
      <c r="H2" s="6">
        <v>150000</v>
      </c>
      <c r="I2" s="6">
        <v>150000</v>
      </c>
      <c r="J2" s="2" t="s">
        <v>35</v>
      </c>
      <c r="K2" s="2" t="s">
        <v>36</v>
      </c>
      <c r="L2" s="2" t="s">
        <v>37</v>
      </c>
      <c r="M2" s="7">
        <v>46387</v>
      </c>
      <c r="N2" s="8" t="s">
        <v>38</v>
      </c>
      <c r="O2" s="2" t="s">
        <v>39</v>
      </c>
      <c r="P2" s="18" t="s">
        <v>40</v>
      </c>
      <c r="Q2" s="2" t="s">
        <v>41</v>
      </c>
      <c r="R2" s="2" t="s">
        <v>42</v>
      </c>
      <c r="S2" s="2" t="s">
        <v>41</v>
      </c>
      <c r="U2" s="2" t="s">
        <v>43</v>
      </c>
      <c r="W2" s="2" t="s">
        <v>43</v>
      </c>
      <c r="Z2" s="2" t="e">
        <f>VLOOKUP(Tabela1[[#This Row],[ID]],'[1]Comparação PCA'!$B:$E,7,0)</f>
        <v>#REF!</v>
      </c>
      <c r="AA2" s="6">
        <f>VLOOKUP(Tabela1[[#This Row],[ID]],'[1]PCA TRF 2026'!$A:$K,10,0)</f>
        <v>150000</v>
      </c>
      <c r="AB2" s="9">
        <v>10</v>
      </c>
    </row>
    <row r="3" spans="1:28" ht="105">
      <c r="A3" s="2" t="s">
        <v>44</v>
      </c>
      <c r="B3" s="2" t="s">
        <v>45</v>
      </c>
      <c r="C3" s="2" t="s">
        <v>46</v>
      </c>
      <c r="D3" s="4" t="s">
        <v>47</v>
      </c>
      <c r="E3" s="5">
        <v>1</v>
      </c>
      <c r="F3" s="2" t="s">
        <v>48</v>
      </c>
      <c r="G3" s="2" t="s">
        <v>49</v>
      </c>
      <c r="H3" s="6">
        <v>60000</v>
      </c>
      <c r="I3" s="6">
        <v>60000</v>
      </c>
      <c r="J3" s="2" t="s">
        <v>50</v>
      </c>
      <c r="K3" s="2" t="s">
        <v>51</v>
      </c>
      <c r="L3" s="2" t="s">
        <v>37</v>
      </c>
      <c r="M3" s="7">
        <v>46114</v>
      </c>
      <c r="N3" s="2">
        <v>0</v>
      </c>
      <c r="O3" s="2" t="s">
        <v>39</v>
      </c>
      <c r="P3" s="18" t="s">
        <v>52</v>
      </c>
      <c r="Q3" s="2" t="s">
        <v>53</v>
      </c>
      <c r="R3" s="2" t="s">
        <v>42</v>
      </c>
      <c r="S3" s="2" t="s">
        <v>41</v>
      </c>
      <c r="U3" s="2" t="s">
        <v>54</v>
      </c>
      <c r="W3" s="2" t="s">
        <v>41</v>
      </c>
      <c r="Z3" s="2" t="e">
        <f>VLOOKUP(Tabela1[[#This Row],[ID]],'[1]Comparação PCA'!$B:$E,7,0)</f>
        <v>#REF!</v>
      </c>
      <c r="AA3" s="6">
        <f>VLOOKUP(Tabela1[[#This Row],[ID]],'[1]PCA TRF 2026'!$A:$K,10,0)</f>
        <v>60000</v>
      </c>
      <c r="AB3" s="9">
        <v>100</v>
      </c>
    </row>
    <row r="4" spans="1:28" ht="75">
      <c r="A4" s="13" t="s">
        <v>55</v>
      </c>
      <c r="B4" s="14" t="s">
        <v>45</v>
      </c>
      <c r="C4" s="2" t="s">
        <v>56</v>
      </c>
      <c r="D4" s="4" t="s">
        <v>57</v>
      </c>
      <c r="E4" s="5" t="s">
        <v>58</v>
      </c>
      <c r="F4" s="2" t="s">
        <v>59</v>
      </c>
      <c r="G4" s="2" t="s">
        <v>60</v>
      </c>
      <c r="H4" s="6">
        <v>30000</v>
      </c>
      <c r="I4" s="6">
        <v>20000</v>
      </c>
      <c r="J4" s="2" t="s">
        <v>61</v>
      </c>
      <c r="K4" s="2" t="s">
        <v>62</v>
      </c>
      <c r="L4" s="2" t="s">
        <v>37</v>
      </c>
      <c r="M4" s="7">
        <v>46112</v>
      </c>
      <c r="N4" s="2">
        <v>0</v>
      </c>
      <c r="O4" s="2" t="s">
        <v>63</v>
      </c>
      <c r="P4" s="18" t="s">
        <v>64</v>
      </c>
      <c r="Q4" s="2" t="s">
        <v>53</v>
      </c>
      <c r="R4" s="2" t="s">
        <v>42</v>
      </c>
      <c r="S4" s="2" t="s">
        <v>53</v>
      </c>
      <c r="U4" s="2" t="s">
        <v>54</v>
      </c>
      <c r="W4" s="2" t="s">
        <v>41</v>
      </c>
      <c r="Z4" s="2" t="e">
        <f>VLOOKUP(Tabela1[[#This Row],[ID]],'[1]Comparação PCA'!$B:$E,7,0)</f>
        <v>#REF!</v>
      </c>
      <c r="AA4" s="6">
        <f>VLOOKUP(Tabela1[[#This Row],[ID]],'[1]PCA TRF 2026'!$A:$K,10,0)</f>
        <v>30000</v>
      </c>
      <c r="AB4" s="9">
        <v>101</v>
      </c>
    </row>
    <row r="5" spans="1:28" ht="45">
      <c r="A5" s="13" t="s">
        <v>65</v>
      </c>
      <c r="B5" s="2" t="s">
        <v>45</v>
      </c>
      <c r="C5" s="15" t="s">
        <v>66</v>
      </c>
      <c r="D5" s="4" t="s">
        <v>67</v>
      </c>
      <c r="E5" s="5">
        <v>1</v>
      </c>
      <c r="F5" s="2" t="s">
        <v>48</v>
      </c>
      <c r="G5" s="15" t="s">
        <v>68</v>
      </c>
      <c r="H5" s="6">
        <v>295200</v>
      </c>
      <c r="I5" s="6">
        <v>295200</v>
      </c>
      <c r="J5" s="15" t="s">
        <v>69</v>
      </c>
      <c r="K5" s="15" t="s">
        <v>37</v>
      </c>
      <c r="L5" s="15" t="s">
        <v>70</v>
      </c>
      <c r="M5" s="7">
        <v>46387</v>
      </c>
      <c r="N5" s="2">
        <v>0</v>
      </c>
      <c r="O5" s="16" t="s">
        <v>39</v>
      </c>
      <c r="P5" s="18" t="s">
        <v>71</v>
      </c>
      <c r="Q5" s="2" t="s">
        <v>53</v>
      </c>
      <c r="R5" s="2" t="s">
        <v>42</v>
      </c>
      <c r="S5" s="2" t="s">
        <v>53</v>
      </c>
      <c r="U5" s="2" t="s">
        <v>72</v>
      </c>
      <c r="W5" s="2" t="s">
        <v>53</v>
      </c>
      <c r="Z5" s="2" t="e">
        <f>VLOOKUP(Tabela1[[#This Row],[ID]],'[1]Comparação PCA'!$B:$E,7,0)</f>
        <v>#REF!</v>
      </c>
      <c r="AA5" s="6">
        <f>VLOOKUP(Tabela1[[#This Row],[ID]],'[1]PCA TRF 2026'!$A:$K,10,0)</f>
        <v>295200</v>
      </c>
      <c r="AB5" s="9">
        <v>102</v>
      </c>
    </row>
    <row r="6" spans="1:28" ht="170.25" customHeight="1">
      <c r="A6" s="13" t="s">
        <v>73</v>
      </c>
      <c r="B6" s="14" t="s">
        <v>45</v>
      </c>
      <c r="C6" s="14" t="s">
        <v>74</v>
      </c>
      <c r="D6" s="4" t="s">
        <v>75</v>
      </c>
      <c r="E6" s="9">
        <v>6200</v>
      </c>
      <c r="F6" s="2" t="s">
        <v>33</v>
      </c>
      <c r="G6" s="2" t="s">
        <v>76</v>
      </c>
      <c r="H6" s="6">
        <v>102000</v>
      </c>
      <c r="I6" s="6">
        <v>32000</v>
      </c>
      <c r="J6" s="2" t="s">
        <v>77</v>
      </c>
      <c r="K6" s="2" t="s">
        <v>78</v>
      </c>
      <c r="L6" s="2" t="s">
        <v>37</v>
      </c>
      <c r="M6" s="7">
        <v>46053</v>
      </c>
      <c r="N6" s="2">
        <v>0</v>
      </c>
      <c r="O6" s="2" t="s">
        <v>79</v>
      </c>
      <c r="P6" s="18" t="s">
        <v>64</v>
      </c>
      <c r="Q6" s="2" t="s">
        <v>53</v>
      </c>
      <c r="R6" s="2" t="s">
        <v>42</v>
      </c>
      <c r="S6" s="2" t="s">
        <v>41</v>
      </c>
      <c r="U6" s="2" t="s">
        <v>72</v>
      </c>
      <c r="W6" s="2" t="s">
        <v>53</v>
      </c>
      <c r="Z6" s="2" t="e">
        <f>VLOOKUP(Tabela1[[#This Row],[ID]],'[1]Comparação PCA'!$B:$E,7,0)</f>
        <v>#REF!</v>
      </c>
      <c r="AA6" s="6">
        <f>VLOOKUP(Tabela1[[#This Row],[ID]],'[1]PCA TRF 2026'!$A:$K,10,0)</f>
        <v>102000</v>
      </c>
      <c r="AB6" s="9">
        <v>103</v>
      </c>
    </row>
    <row r="7" spans="1:28" ht="120">
      <c r="A7" s="2" t="s">
        <v>80</v>
      </c>
      <c r="B7" s="2" t="s">
        <v>45</v>
      </c>
      <c r="C7" s="2" t="s">
        <v>81</v>
      </c>
      <c r="D7" s="4" t="s">
        <v>82</v>
      </c>
      <c r="E7" s="5">
        <v>1</v>
      </c>
      <c r="F7" s="2" t="s">
        <v>48</v>
      </c>
      <c r="G7" s="2" t="s">
        <v>83</v>
      </c>
      <c r="H7" s="6">
        <v>273535</v>
      </c>
      <c r="I7" s="6">
        <v>273535</v>
      </c>
      <c r="J7" s="2" t="s">
        <v>84</v>
      </c>
      <c r="K7" s="2" t="s">
        <v>37</v>
      </c>
      <c r="L7" s="2" t="s">
        <v>85</v>
      </c>
      <c r="M7" s="7">
        <v>46387</v>
      </c>
      <c r="N7" s="2">
        <v>0</v>
      </c>
      <c r="O7" s="2" t="s">
        <v>39</v>
      </c>
      <c r="P7" s="18" t="s">
        <v>86</v>
      </c>
      <c r="Q7" s="2" t="s">
        <v>53</v>
      </c>
      <c r="R7" s="2" t="s">
        <v>42</v>
      </c>
      <c r="S7" s="2" t="s">
        <v>53</v>
      </c>
      <c r="U7" s="2" t="s">
        <v>72</v>
      </c>
      <c r="W7" s="2" t="s">
        <v>53</v>
      </c>
      <c r="Z7" s="2" t="e">
        <f>VLOOKUP(Tabela1[[#This Row],[ID]],'[1]Comparação PCA'!$B:$E,7,0)</f>
        <v>#REF!</v>
      </c>
      <c r="AA7" s="6">
        <f>VLOOKUP(Tabela1[[#This Row],[ID]],'[1]PCA TRF 2026'!$A:$K,10,0)</f>
        <v>273535</v>
      </c>
      <c r="AB7" s="9">
        <v>104</v>
      </c>
    </row>
    <row r="8" spans="1:28" ht="30">
      <c r="A8" s="2" t="s">
        <v>87</v>
      </c>
      <c r="B8" s="2" t="s">
        <v>45</v>
      </c>
      <c r="C8" s="2" t="s">
        <v>88</v>
      </c>
      <c r="D8" s="4" t="s">
        <v>89</v>
      </c>
      <c r="E8" s="5">
        <v>1</v>
      </c>
      <c r="F8" s="2" t="s">
        <v>48</v>
      </c>
      <c r="G8" s="2" t="s">
        <v>90</v>
      </c>
      <c r="H8" s="6">
        <v>12800</v>
      </c>
      <c r="I8" s="6">
        <v>12800</v>
      </c>
      <c r="J8" s="2" t="s">
        <v>84</v>
      </c>
      <c r="K8" s="2" t="s">
        <v>37</v>
      </c>
      <c r="L8" s="2" t="s">
        <v>91</v>
      </c>
      <c r="M8" s="7">
        <v>46387</v>
      </c>
      <c r="N8" s="2">
        <v>0</v>
      </c>
      <c r="O8" s="2" t="s">
        <v>39</v>
      </c>
      <c r="P8" s="18" t="s">
        <v>92</v>
      </c>
      <c r="Q8" s="2" t="s">
        <v>53</v>
      </c>
      <c r="R8" s="2" t="s">
        <v>42</v>
      </c>
      <c r="S8" s="2" t="s">
        <v>53</v>
      </c>
      <c r="U8" s="2" t="s">
        <v>54</v>
      </c>
      <c r="W8" s="2" t="s">
        <v>41</v>
      </c>
      <c r="Z8" s="2" t="e">
        <f>VLOOKUP(Tabela1[[#This Row],[ID]],'[1]Comparação PCA'!$B:$E,7,0)</f>
        <v>#REF!</v>
      </c>
      <c r="AA8" s="6">
        <f>VLOOKUP(Tabela1[[#This Row],[ID]],'[1]PCA TRF 2026'!$A:$K,10,0)</f>
        <v>12800</v>
      </c>
      <c r="AB8" s="9">
        <v>105</v>
      </c>
    </row>
    <row r="9" spans="1:28" ht="75">
      <c r="A9" s="13" t="s">
        <v>93</v>
      </c>
      <c r="B9" s="14" t="s">
        <v>45</v>
      </c>
      <c r="C9" s="2" t="s">
        <v>74</v>
      </c>
      <c r="D9" s="4" t="s">
        <v>94</v>
      </c>
      <c r="E9" s="5" t="s">
        <v>95</v>
      </c>
      <c r="F9" s="2" t="s">
        <v>48</v>
      </c>
      <c r="G9" s="2" t="s">
        <v>96</v>
      </c>
      <c r="H9" s="6">
        <v>20000</v>
      </c>
      <c r="I9" s="6">
        <v>20000</v>
      </c>
      <c r="J9" s="2" t="s">
        <v>61</v>
      </c>
      <c r="K9" s="2" t="s">
        <v>97</v>
      </c>
      <c r="L9" s="2" t="s">
        <v>37</v>
      </c>
      <c r="M9" s="7">
        <v>46173</v>
      </c>
      <c r="N9" s="2">
        <v>0</v>
      </c>
      <c r="O9" s="2" t="s">
        <v>39</v>
      </c>
      <c r="P9" s="18" t="s">
        <v>92</v>
      </c>
      <c r="Q9" s="2" t="s">
        <v>53</v>
      </c>
      <c r="R9" s="2" t="s">
        <v>42</v>
      </c>
      <c r="S9" s="2" t="s">
        <v>53</v>
      </c>
      <c r="U9" s="2" t="s">
        <v>54</v>
      </c>
      <c r="W9" s="2" t="s">
        <v>41</v>
      </c>
      <c r="Z9" s="2" t="e">
        <f>VLOOKUP(Tabela1[[#This Row],[ID]],'[1]Comparação PCA'!$B:$E,7,0)</f>
        <v>#REF!</v>
      </c>
      <c r="AA9" s="6">
        <f>VLOOKUP(Tabela1[[#This Row],[ID]],'[1]PCA TRF 2026'!$A:$K,10,0)</f>
        <v>20000</v>
      </c>
      <c r="AB9" s="9">
        <v>106</v>
      </c>
    </row>
    <row r="10" spans="1:28" ht="45">
      <c r="A10" s="13" t="s">
        <v>98</v>
      </c>
      <c r="B10" s="2" t="s">
        <v>99</v>
      </c>
      <c r="C10" s="2" t="s">
        <v>100</v>
      </c>
      <c r="D10" s="4" t="s">
        <v>101</v>
      </c>
      <c r="E10" s="5">
        <v>1</v>
      </c>
      <c r="F10" s="2" t="s">
        <v>48</v>
      </c>
      <c r="G10" s="2" t="s">
        <v>102</v>
      </c>
      <c r="H10" s="6">
        <v>50000</v>
      </c>
      <c r="I10" s="6">
        <v>50000</v>
      </c>
      <c r="J10" s="2" t="s">
        <v>103</v>
      </c>
      <c r="K10" s="2" t="s">
        <v>104</v>
      </c>
      <c r="L10" s="2" t="s">
        <v>37</v>
      </c>
      <c r="M10" s="7">
        <v>46042</v>
      </c>
      <c r="N10" s="2">
        <v>0</v>
      </c>
      <c r="O10" s="2" t="s">
        <v>79</v>
      </c>
      <c r="P10" s="18" t="s">
        <v>52</v>
      </c>
      <c r="Q10" s="2" t="s">
        <v>53</v>
      </c>
      <c r="R10" s="2" t="s">
        <v>42</v>
      </c>
      <c r="S10" s="2" t="s">
        <v>41</v>
      </c>
      <c r="U10" s="2" t="s">
        <v>54</v>
      </c>
      <c r="W10" s="2" t="s">
        <v>41</v>
      </c>
      <c r="Z10" s="2" t="e">
        <f>VLOOKUP(Tabela1[[#This Row],[ID]],'[1]Comparação PCA'!$B:$E,7,0)</f>
        <v>#REF!</v>
      </c>
      <c r="AA10" s="6">
        <f>VLOOKUP(Tabela1[[#This Row],[ID]],'[1]PCA TRF 2026'!$A:$K,10,0)</f>
        <v>50000</v>
      </c>
      <c r="AB10" s="9">
        <v>107</v>
      </c>
    </row>
    <row r="11" spans="1:28" ht="75">
      <c r="A11" s="2" t="s">
        <v>105</v>
      </c>
      <c r="B11" s="2" t="s">
        <v>29</v>
      </c>
      <c r="C11" s="2" t="s">
        <v>106</v>
      </c>
      <c r="D11" s="4" t="s">
        <v>107</v>
      </c>
      <c r="E11" s="5" t="s">
        <v>95</v>
      </c>
      <c r="F11" s="2" t="s">
        <v>48</v>
      </c>
      <c r="G11" s="2" t="s">
        <v>108</v>
      </c>
      <c r="H11" s="6">
        <v>250000</v>
      </c>
      <c r="I11" s="6">
        <v>0</v>
      </c>
      <c r="J11" s="2" t="s">
        <v>109</v>
      </c>
      <c r="K11" s="2" t="s">
        <v>37</v>
      </c>
      <c r="L11" s="2" t="s">
        <v>37</v>
      </c>
      <c r="M11" s="7">
        <v>46203</v>
      </c>
      <c r="N11" s="2">
        <v>6</v>
      </c>
      <c r="O11" s="2" t="s">
        <v>39</v>
      </c>
      <c r="P11" s="18" t="s">
        <v>110</v>
      </c>
      <c r="Q11" s="2" t="s">
        <v>53</v>
      </c>
      <c r="R11" s="2" t="s">
        <v>42</v>
      </c>
      <c r="S11" s="2" t="s">
        <v>53</v>
      </c>
      <c r="U11" s="2" t="s">
        <v>72</v>
      </c>
      <c r="W11" s="2" t="s">
        <v>53</v>
      </c>
      <c r="Z11" s="2" t="e">
        <f>VLOOKUP(Tabela1[[#This Row],[ID]],'[1]Comparação PCA'!$B:$E,7,0)</f>
        <v>#REF!</v>
      </c>
      <c r="AA11" s="6">
        <f>VLOOKUP(Tabela1[[#This Row],[ID]],'[1]PCA TRF 2026'!$A:$K,10,0)</f>
        <v>250000</v>
      </c>
      <c r="AB11" s="9">
        <v>108</v>
      </c>
    </row>
    <row r="12" spans="1:28" ht="135">
      <c r="A12" s="2" t="s">
        <v>111</v>
      </c>
      <c r="B12" s="2" t="s">
        <v>112</v>
      </c>
      <c r="C12" s="2" t="s">
        <v>113</v>
      </c>
      <c r="D12" s="4" t="s">
        <v>114</v>
      </c>
      <c r="E12" s="5">
        <v>91</v>
      </c>
      <c r="F12" s="2" t="s">
        <v>115</v>
      </c>
      <c r="G12" s="2" t="s">
        <v>116</v>
      </c>
      <c r="H12" s="6">
        <v>27300</v>
      </c>
      <c r="I12" s="6">
        <v>27300</v>
      </c>
      <c r="J12" s="2" t="s">
        <v>117</v>
      </c>
      <c r="K12" s="2" t="s">
        <v>118</v>
      </c>
      <c r="L12" s="2" t="s">
        <v>37</v>
      </c>
      <c r="M12" s="7">
        <v>46098</v>
      </c>
      <c r="N12" s="2">
        <v>0</v>
      </c>
      <c r="O12" s="2" t="s">
        <v>39</v>
      </c>
      <c r="P12" s="18" t="s">
        <v>92</v>
      </c>
      <c r="Q12" s="2" t="s">
        <v>53</v>
      </c>
      <c r="R12" s="2" t="s">
        <v>42</v>
      </c>
      <c r="S12" s="2" t="s">
        <v>53</v>
      </c>
      <c r="U12" s="2" t="s">
        <v>54</v>
      </c>
      <c r="W12" s="2" t="s">
        <v>41</v>
      </c>
      <c r="Z12" s="2" t="e">
        <f>VLOOKUP(Tabela1[[#This Row],[ID]],'[1]Comparação PCA'!$B:$E,7,0)</f>
        <v>#REF!</v>
      </c>
      <c r="AA12" s="6">
        <f>VLOOKUP(Tabela1[[#This Row],[ID]],'[1]PCA TRF 2026'!$A:$K,10,0)</f>
        <v>27300</v>
      </c>
      <c r="AB12" s="9">
        <v>109</v>
      </c>
    </row>
    <row r="13" spans="1:28" ht="90">
      <c r="A13" s="2" t="s">
        <v>119</v>
      </c>
      <c r="B13" s="2" t="s">
        <v>29</v>
      </c>
      <c r="C13" s="3" t="s">
        <v>120</v>
      </c>
      <c r="D13" s="4" t="s">
        <v>121</v>
      </c>
      <c r="E13" s="9">
        <v>12</v>
      </c>
      <c r="F13" s="2" t="s">
        <v>122</v>
      </c>
      <c r="G13" s="2" t="s">
        <v>123</v>
      </c>
      <c r="H13" s="6">
        <v>400320</v>
      </c>
      <c r="I13" s="6">
        <v>133440</v>
      </c>
      <c r="J13" s="2" t="s">
        <v>124</v>
      </c>
      <c r="K13" s="2" t="s">
        <v>36</v>
      </c>
      <c r="L13" s="2" t="s">
        <v>37</v>
      </c>
      <c r="M13" s="7">
        <v>46387</v>
      </c>
      <c r="N13" s="8" t="s">
        <v>125</v>
      </c>
      <c r="O13" s="2" t="s">
        <v>39</v>
      </c>
      <c r="P13" s="18" t="s">
        <v>40</v>
      </c>
      <c r="Q13" s="2" t="s">
        <v>53</v>
      </c>
      <c r="R13" s="2" t="s">
        <v>42</v>
      </c>
      <c r="S13" s="2" t="s">
        <v>41</v>
      </c>
      <c r="U13" s="2" t="s">
        <v>43</v>
      </c>
      <c r="W13" s="2" t="s">
        <v>43</v>
      </c>
      <c r="Z13" s="26" t="s">
        <v>126</v>
      </c>
      <c r="AA13" s="6">
        <f>VLOOKUP(Tabela1[[#This Row],[ID]],'[1]PCA TRF 2026'!$A:$K,10,0)</f>
        <v>133440</v>
      </c>
      <c r="AB13" s="9">
        <v>11</v>
      </c>
    </row>
    <row r="14" spans="1:28" ht="90">
      <c r="A14" s="13" t="s">
        <v>127</v>
      </c>
      <c r="B14" s="2" t="s">
        <v>128</v>
      </c>
      <c r="C14" s="14" t="s">
        <v>129</v>
      </c>
      <c r="D14" s="4" t="s">
        <v>130</v>
      </c>
      <c r="E14" s="8">
        <v>1</v>
      </c>
      <c r="F14" s="2" t="s">
        <v>48</v>
      </c>
      <c r="G14" s="2" t="s">
        <v>131</v>
      </c>
      <c r="H14" s="6">
        <v>1500000</v>
      </c>
      <c r="I14" s="6">
        <v>0</v>
      </c>
      <c r="J14" s="2" t="s">
        <v>132</v>
      </c>
      <c r="K14" s="2" t="s">
        <v>37</v>
      </c>
      <c r="L14" s="2" t="s">
        <v>37</v>
      </c>
      <c r="M14" s="7">
        <v>46174</v>
      </c>
      <c r="N14" s="2">
        <v>36</v>
      </c>
      <c r="O14" s="16" t="s">
        <v>39</v>
      </c>
      <c r="P14" s="18" t="s">
        <v>133</v>
      </c>
      <c r="Q14" s="2" t="s">
        <v>41</v>
      </c>
      <c r="R14" s="2" t="s">
        <v>42</v>
      </c>
      <c r="S14" s="2" t="s">
        <v>53</v>
      </c>
      <c r="U14" s="2" t="s">
        <v>72</v>
      </c>
      <c r="W14" s="2" t="s">
        <v>53</v>
      </c>
      <c r="Z14" s="2" t="e">
        <f>VLOOKUP(Tabela1[[#This Row],[ID]],'[1]Comparação PCA'!$B:$E,7,0)</f>
        <v>#REF!</v>
      </c>
      <c r="AA14" s="6">
        <f>VLOOKUP(Tabela1[[#This Row],[ID]],'[1]PCA TRF 2026'!$A:$K,10,0)</f>
        <v>1500000</v>
      </c>
      <c r="AB14" s="9">
        <v>112</v>
      </c>
    </row>
    <row r="15" spans="1:28" ht="75">
      <c r="A15" s="13" t="s">
        <v>134</v>
      </c>
      <c r="B15" s="2" t="s">
        <v>128</v>
      </c>
      <c r="C15" s="14" t="s">
        <v>135</v>
      </c>
      <c r="D15" s="4" t="s">
        <v>136</v>
      </c>
      <c r="E15" s="2">
        <v>1</v>
      </c>
      <c r="F15" s="2" t="s">
        <v>48</v>
      </c>
      <c r="G15" s="2" t="s">
        <v>137</v>
      </c>
      <c r="H15" s="6">
        <v>800000</v>
      </c>
      <c r="I15" s="6">
        <v>0</v>
      </c>
      <c r="J15" s="2" t="s">
        <v>138</v>
      </c>
      <c r="K15" s="2" t="s">
        <v>139</v>
      </c>
      <c r="L15" s="2" t="s">
        <v>37</v>
      </c>
      <c r="M15" s="7">
        <v>46112</v>
      </c>
      <c r="N15" s="2">
        <v>60</v>
      </c>
      <c r="O15" s="16" t="s">
        <v>39</v>
      </c>
      <c r="P15" s="18" t="s">
        <v>133</v>
      </c>
      <c r="Q15" s="2" t="s">
        <v>41</v>
      </c>
      <c r="R15" s="2" t="s">
        <v>42</v>
      </c>
      <c r="S15" s="2" t="s">
        <v>53</v>
      </c>
      <c r="U15" s="2" t="s">
        <v>72</v>
      </c>
      <c r="W15" s="2" t="s">
        <v>53</v>
      </c>
      <c r="Z15" s="2" t="e">
        <f>VLOOKUP(Tabela1[[#This Row],[ID]],'[1]Comparação PCA'!$B:$E,7,0)</f>
        <v>#REF!</v>
      </c>
      <c r="AA15" s="6">
        <f>VLOOKUP(Tabela1[[#This Row],[ID]],'[1]PCA TRF 2026'!$A:$K,10,0)</f>
        <v>800000</v>
      </c>
      <c r="AB15" s="9">
        <v>113</v>
      </c>
    </row>
    <row r="16" spans="1:28" ht="105">
      <c r="A16" s="13" t="s">
        <v>140</v>
      </c>
      <c r="B16" s="2" t="s">
        <v>128</v>
      </c>
      <c r="C16" s="14" t="s">
        <v>141</v>
      </c>
      <c r="D16" s="4" t="s">
        <v>142</v>
      </c>
      <c r="E16" s="8">
        <v>1</v>
      </c>
      <c r="F16" s="2" t="s">
        <v>48</v>
      </c>
      <c r="G16" s="2" t="s">
        <v>143</v>
      </c>
      <c r="H16" s="6">
        <v>60000</v>
      </c>
      <c r="I16" s="6">
        <v>60000</v>
      </c>
      <c r="J16" s="2" t="s">
        <v>144</v>
      </c>
      <c r="K16" s="2" t="s">
        <v>37</v>
      </c>
      <c r="L16" s="2" t="s">
        <v>37</v>
      </c>
      <c r="M16" s="7">
        <v>46387</v>
      </c>
      <c r="N16" s="2">
        <v>12</v>
      </c>
      <c r="O16" s="16" t="s">
        <v>39</v>
      </c>
      <c r="P16" s="18" t="s">
        <v>133</v>
      </c>
      <c r="Q16" s="2" t="s">
        <v>41</v>
      </c>
      <c r="R16" s="2" t="s">
        <v>42</v>
      </c>
      <c r="S16" s="2" t="s">
        <v>53</v>
      </c>
      <c r="U16" s="2" t="s">
        <v>54</v>
      </c>
      <c r="W16" s="2" t="s">
        <v>41</v>
      </c>
      <c r="Z16" s="2" t="e">
        <f>VLOOKUP(Tabela1[[#This Row],[ID]],'[1]Comparação PCA'!$B:$E,7,0)</f>
        <v>#REF!</v>
      </c>
      <c r="AA16" s="6">
        <f>VLOOKUP(Tabela1[[#This Row],[ID]],'[1]PCA TRF 2026'!$A:$K,10,0)</f>
        <v>60000</v>
      </c>
      <c r="AB16" s="9">
        <v>114</v>
      </c>
    </row>
    <row r="17" spans="1:28" ht="150">
      <c r="A17" s="13" t="s">
        <v>145</v>
      </c>
      <c r="B17" s="2" t="s">
        <v>128</v>
      </c>
      <c r="C17" s="14" t="s">
        <v>146</v>
      </c>
      <c r="D17" s="4" t="s">
        <v>147</v>
      </c>
      <c r="E17" s="8" t="s">
        <v>148</v>
      </c>
      <c r="F17" s="2" t="s">
        <v>149</v>
      </c>
      <c r="G17" s="2" t="s">
        <v>150</v>
      </c>
      <c r="H17" s="6">
        <v>600000</v>
      </c>
      <c r="I17" s="6">
        <v>0</v>
      </c>
      <c r="J17" s="2" t="s">
        <v>151</v>
      </c>
      <c r="K17" s="2" t="s">
        <v>37</v>
      </c>
      <c r="L17" s="2" t="s">
        <v>37</v>
      </c>
      <c r="M17" s="7">
        <v>46387</v>
      </c>
      <c r="N17" s="2">
        <v>12</v>
      </c>
      <c r="O17" s="16" t="s">
        <v>39</v>
      </c>
      <c r="P17" s="18" t="s">
        <v>86</v>
      </c>
      <c r="Q17" s="2" t="s">
        <v>41</v>
      </c>
      <c r="R17" s="2" t="s">
        <v>42</v>
      </c>
      <c r="S17" s="2" t="s">
        <v>41</v>
      </c>
      <c r="U17" s="2" t="s">
        <v>72</v>
      </c>
      <c r="W17" s="2" t="s">
        <v>53</v>
      </c>
      <c r="Z17" s="2" t="e">
        <f>VLOOKUP(Tabela1[[#This Row],[ID]],'[1]Comparação PCA'!$B:$E,7,0)</f>
        <v>#REF!</v>
      </c>
      <c r="AA17" s="6">
        <f>VLOOKUP(Tabela1[[#This Row],[ID]],'[1]PCA TRF 2026'!$A:$K,10,0)</f>
        <v>600000</v>
      </c>
      <c r="AB17" s="9">
        <v>115</v>
      </c>
    </row>
    <row r="18" spans="1:28" ht="45">
      <c r="A18" s="13" t="s">
        <v>152</v>
      </c>
      <c r="B18" s="14" t="s">
        <v>153</v>
      </c>
      <c r="C18" s="14" t="s">
        <v>154</v>
      </c>
      <c r="D18" s="4" t="s">
        <v>155</v>
      </c>
      <c r="E18" s="2" t="s">
        <v>32</v>
      </c>
      <c r="F18" s="2" t="s">
        <v>33</v>
      </c>
      <c r="G18" s="2" t="s">
        <v>156</v>
      </c>
      <c r="H18" s="6">
        <v>1232.8</v>
      </c>
      <c r="I18" s="6">
        <v>0</v>
      </c>
      <c r="J18" s="2" t="s">
        <v>157</v>
      </c>
      <c r="K18" s="2" t="s">
        <v>37</v>
      </c>
      <c r="L18" s="2" t="s">
        <v>37</v>
      </c>
      <c r="M18" s="7">
        <v>46097</v>
      </c>
      <c r="N18" s="2">
        <v>0</v>
      </c>
      <c r="O18" s="16" t="s">
        <v>79</v>
      </c>
      <c r="P18" s="18" t="s">
        <v>86</v>
      </c>
      <c r="Q18" s="2" t="s">
        <v>41</v>
      </c>
      <c r="R18" s="2" t="s">
        <v>42</v>
      </c>
      <c r="S18" s="2" t="s">
        <v>41</v>
      </c>
      <c r="U18" s="2" t="s">
        <v>54</v>
      </c>
      <c r="W18" s="2" t="s">
        <v>41</v>
      </c>
      <c r="Z18" s="2" t="e">
        <f>VLOOKUP(Tabela1[[#This Row],[ID]],'[1]Comparação PCA'!$B:$E,7,0)</f>
        <v>#REF!</v>
      </c>
      <c r="AA18" s="6">
        <f>VLOOKUP(Tabela1[[#This Row],[ID]],'[1]PCA TRF 2026'!$A:$K,10,0)</f>
        <v>1232.8</v>
      </c>
      <c r="AB18" s="9">
        <v>116</v>
      </c>
    </row>
    <row r="19" spans="1:28" ht="43.5">
      <c r="A19" s="13" t="s">
        <v>158</v>
      </c>
      <c r="B19" s="14" t="s">
        <v>153</v>
      </c>
      <c r="C19" s="14" t="s">
        <v>159</v>
      </c>
      <c r="D19" s="4" t="s">
        <v>160</v>
      </c>
      <c r="E19" s="5" t="s">
        <v>32</v>
      </c>
      <c r="F19" s="2" t="s">
        <v>161</v>
      </c>
      <c r="G19" s="2" t="s">
        <v>162</v>
      </c>
      <c r="H19" s="6">
        <v>7000</v>
      </c>
      <c r="I19" s="6">
        <v>0</v>
      </c>
      <c r="J19" s="2" t="s">
        <v>157</v>
      </c>
      <c r="K19" s="2" t="s">
        <v>163</v>
      </c>
      <c r="L19" s="2" t="s">
        <v>37</v>
      </c>
      <c r="M19" s="7">
        <v>46097</v>
      </c>
      <c r="N19" s="2">
        <v>0</v>
      </c>
      <c r="O19" s="16" t="s">
        <v>39</v>
      </c>
      <c r="P19" s="18" t="s">
        <v>86</v>
      </c>
      <c r="Q19" s="2" t="s">
        <v>41</v>
      </c>
      <c r="R19" s="2" t="s">
        <v>42</v>
      </c>
      <c r="S19" s="2" t="s">
        <v>41</v>
      </c>
      <c r="U19" s="2" t="s">
        <v>54</v>
      </c>
      <c r="W19" s="2" t="s">
        <v>41</v>
      </c>
      <c r="Z19" s="2" t="e">
        <f>VLOOKUP(Tabela1[[#This Row],[ID]],'[1]Comparação PCA'!$B:$E,7,0)</f>
        <v>#REF!</v>
      </c>
      <c r="AA19" s="6">
        <f>VLOOKUP(Tabela1[[#This Row],[ID]],'[1]PCA TRF 2026'!$A:$K,10,0)</f>
        <v>7000</v>
      </c>
      <c r="AB19" s="9">
        <v>118</v>
      </c>
    </row>
    <row r="20" spans="1:28" ht="115.5">
      <c r="A20" s="13" t="s">
        <v>164</v>
      </c>
      <c r="B20" s="14" t="s">
        <v>45</v>
      </c>
      <c r="C20" s="14" t="s">
        <v>165</v>
      </c>
      <c r="D20" s="4" t="s">
        <v>166</v>
      </c>
      <c r="E20" s="8">
        <v>1</v>
      </c>
      <c r="F20" s="2" t="s">
        <v>48</v>
      </c>
      <c r="G20" s="2" t="s">
        <v>167</v>
      </c>
      <c r="H20" s="6">
        <v>120000</v>
      </c>
      <c r="I20" s="6">
        <v>0</v>
      </c>
      <c r="J20" s="2" t="s">
        <v>168</v>
      </c>
      <c r="K20" s="2" t="s">
        <v>169</v>
      </c>
      <c r="L20" s="2" t="s">
        <v>37</v>
      </c>
      <c r="M20" s="7">
        <v>46055</v>
      </c>
      <c r="N20" s="2">
        <v>0</v>
      </c>
      <c r="O20" s="16" t="s">
        <v>39</v>
      </c>
      <c r="P20" s="18" t="s">
        <v>52</v>
      </c>
      <c r="Q20" s="2" t="s">
        <v>41</v>
      </c>
      <c r="R20" s="2" t="s">
        <v>42</v>
      </c>
      <c r="S20" s="2" t="s">
        <v>41</v>
      </c>
      <c r="U20" s="2" t="s">
        <v>43</v>
      </c>
      <c r="W20" s="2" t="s">
        <v>43</v>
      </c>
      <c r="Z20" s="2" t="e">
        <f>VLOOKUP(Tabela1[[#This Row],[ID]],'[1]Comparação PCA'!$B:$E,7,0)</f>
        <v>#REF!</v>
      </c>
      <c r="AA20" s="6">
        <f>VLOOKUP(Tabela1[[#This Row],[ID]],'[1]PCA TRF 2026'!$A:$K,10,0)</f>
        <v>120000</v>
      </c>
      <c r="AB20" s="9">
        <v>119</v>
      </c>
    </row>
    <row r="21" spans="1:28" ht="75">
      <c r="A21" s="2" t="s">
        <v>170</v>
      </c>
      <c r="B21" s="2" t="s">
        <v>171</v>
      </c>
      <c r="C21" s="3" t="s">
        <v>172</v>
      </c>
      <c r="D21" s="4" t="s">
        <v>173</v>
      </c>
      <c r="E21" s="5" t="s">
        <v>174</v>
      </c>
      <c r="F21" s="2" t="s">
        <v>48</v>
      </c>
      <c r="G21" s="2" t="s">
        <v>175</v>
      </c>
      <c r="H21" s="6">
        <v>20000</v>
      </c>
      <c r="I21" s="6">
        <v>0</v>
      </c>
      <c r="J21" s="2" t="s">
        <v>176</v>
      </c>
      <c r="K21" s="2" t="s">
        <v>177</v>
      </c>
      <c r="L21" s="2" t="s">
        <v>37</v>
      </c>
      <c r="M21" s="7">
        <v>46112</v>
      </c>
      <c r="N21" s="8" t="s">
        <v>38</v>
      </c>
      <c r="O21" s="2" t="s">
        <v>39</v>
      </c>
      <c r="P21" s="18" t="s">
        <v>52</v>
      </c>
      <c r="Q21" s="2" t="s">
        <v>41</v>
      </c>
      <c r="R21" s="2" t="s">
        <v>42</v>
      </c>
      <c r="S21" s="2" t="s">
        <v>41</v>
      </c>
      <c r="U21" s="2" t="s">
        <v>43</v>
      </c>
      <c r="W21" s="2" t="s">
        <v>43</v>
      </c>
      <c r="Z21" s="2" t="e">
        <f>VLOOKUP(Tabela1[[#This Row],[ID]],'[1]Comparação PCA'!$B:$E,7,0)</f>
        <v>#REF!</v>
      </c>
      <c r="AA21" s="6">
        <f>VLOOKUP(Tabela1[[#This Row],[ID]],'[1]PCA TRF 2026'!$A:$K,10,0)</f>
        <v>20000</v>
      </c>
      <c r="AB21" s="9">
        <v>12</v>
      </c>
    </row>
    <row r="22" spans="1:28" ht="135">
      <c r="A22" s="13" t="s">
        <v>178</v>
      </c>
      <c r="B22" s="14" t="s">
        <v>45</v>
      </c>
      <c r="C22" s="14" t="s">
        <v>179</v>
      </c>
      <c r="D22" s="4" t="s">
        <v>180</v>
      </c>
      <c r="E22" s="8">
        <v>1</v>
      </c>
      <c r="F22" s="2" t="s">
        <v>48</v>
      </c>
      <c r="G22" s="2" t="s">
        <v>181</v>
      </c>
      <c r="H22" s="6">
        <v>115000</v>
      </c>
      <c r="I22" s="6">
        <v>45000</v>
      </c>
      <c r="J22" s="2" t="s">
        <v>182</v>
      </c>
      <c r="K22" s="2" t="s">
        <v>183</v>
      </c>
      <c r="L22" s="2" t="s">
        <v>37</v>
      </c>
      <c r="M22" s="7">
        <v>46143</v>
      </c>
      <c r="N22" s="2">
        <v>0</v>
      </c>
      <c r="O22" s="16" t="s">
        <v>39</v>
      </c>
      <c r="P22" s="18" t="s">
        <v>52</v>
      </c>
      <c r="Q22" s="2" t="s">
        <v>41</v>
      </c>
      <c r="R22" s="2" t="s">
        <v>42</v>
      </c>
      <c r="S22" s="2" t="s">
        <v>41</v>
      </c>
      <c r="U22" s="2" t="s">
        <v>43</v>
      </c>
      <c r="W22" s="2" t="s">
        <v>53</v>
      </c>
      <c r="Z22" s="2" t="e">
        <f>VLOOKUP(Tabela1[[#This Row],[ID]],'[1]Comparação PCA'!$B:$E,7,0)</f>
        <v>#REF!</v>
      </c>
      <c r="AA22" s="6">
        <f>VLOOKUP(Tabela1[[#This Row],[ID]],'[1]PCA TRF 2026'!$A:$K,10,0)</f>
        <v>115000</v>
      </c>
      <c r="AB22" s="9">
        <v>120</v>
      </c>
    </row>
    <row r="23" spans="1:28" ht="87">
      <c r="A23" s="13" t="s">
        <v>184</v>
      </c>
      <c r="B23" s="14" t="s">
        <v>45</v>
      </c>
      <c r="C23" s="14" t="s">
        <v>165</v>
      </c>
      <c r="D23" s="4" t="s">
        <v>185</v>
      </c>
      <c r="E23" s="8">
        <v>1</v>
      </c>
      <c r="F23" s="2" t="s">
        <v>48</v>
      </c>
      <c r="G23" s="2" t="s">
        <v>186</v>
      </c>
      <c r="H23" s="6">
        <v>56250</v>
      </c>
      <c r="I23" s="6">
        <v>36250</v>
      </c>
      <c r="J23" s="2" t="s">
        <v>187</v>
      </c>
      <c r="K23" s="2" t="s">
        <v>188</v>
      </c>
      <c r="L23" s="2" t="s">
        <v>37</v>
      </c>
      <c r="M23" s="7">
        <v>46218</v>
      </c>
      <c r="N23" s="2">
        <v>0</v>
      </c>
      <c r="O23" s="16" t="s">
        <v>39</v>
      </c>
      <c r="P23" s="18" t="s">
        <v>52</v>
      </c>
      <c r="Q23" s="2" t="s">
        <v>41</v>
      </c>
      <c r="R23" s="2" t="s">
        <v>42</v>
      </c>
      <c r="S23" s="2" t="s">
        <v>41</v>
      </c>
      <c r="U23" s="2" t="s">
        <v>43</v>
      </c>
      <c r="W23" s="2" t="s">
        <v>53</v>
      </c>
      <c r="Z23" s="2" t="e">
        <f>VLOOKUP(Tabela1[[#This Row],[ID]],'[1]Comparação PCA'!$B:$E,7,0)</f>
        <v>#REF!</v>
      </c>
      <c r="AA23" s="6">
        <f>VLOOKUP(Tabela1[[#This Row],[ID]],'[1]PCA TRF 2026'!$A:$K,10,0)</f>
        <v>56250</v>
      </c>
      <c r="AB23" s="9">
        <v>121</v>
      </c>
    </row>
    <row r="24" spans="1:28" ht="43.5">
      <c r="A24" s="13" t="s">
        <v>189</v>
      </c>
      <c r="B24" s="14" t="s">
        <v>45</v>
      </c>
      <c r="C24" s="14" t="s">
        <v>165</v>
      </c>
      <c r="D24" s="4" t="s">
        <v>190</v>
      </c>
      <c r="E24" s="2">
        <v>1</v>
      </c>
      <c r="F24" s="2" t="s">
        <v>48</v>
      </c>
      <c r="G24" s="2" t="s">
        <v>191</v>
      </c>
      <c r="H24" s="6">
        <v>27360</v>
      </c>
      <c r="I24" s="6">
        <v>27360</v>
      </c>
      <c r="J24" s="2" t="s">
        <v>192</v>
      </c>
      <c r="K24" s="2" t="s">
        <v>193</v>
      </c>
      <c r="L24" s="2" t="s">
        <v>37</v>
      </c>
      <c r="M24" s="7">
        <v>46052</v>
      </c>
      <c r="N24" s="2">
        <v>12</v>
      </c>
      <c r="O24" s="16" t="s">
        <v>39</v>
      </c>
      <c r="P24" s="18" t="s">
        <v>110</v>
      </c>
      <c r="Q24" s="2" t="s">
        <v>41</v>
      </c>
      <c r="R24" s="2" t="s">
        <v>42</v>
      </c>
      <c r="S24" s="2" t="s">
        <v>41</v>
      </c>
      <c r="U24" s="2" t="s">
        <v>54</v>
      </c>
      <c r="W24" s="2" t="s">
        <v>41</v>
      </c>
      <c r="Z24" s="2" t="e">
        <f>VLOOKUP(Tabela1[[#This Row],[ID]],'[1]Comparação PCA'!$B:$E,7,0)</f>
        <v>#REF!</v>
      </c>
      <c r="AA24" s="6">
        <f>VLOOKUP(Tabela1[[#This Row],[ID]],'[1]PCA TRF 2026'!$A:$K,10,0)</f>
        <v>27360</v>
      </c>
      <c r="AB24" s="9">
        <v>122</v>
      </c>
    </row>
    <row r="25" spans="1:28" ht="149.25" customHeight="1">
      <c r="A25" s="13" t="s">
        <v>194</v>
      </c>
      <c r="B25" s="14" t="s">
        <v>45</v>
      </c>
      <c r="C25" s="14" t="s">
        <v>165</v>
      </c>
      <c r="D25" s="4" t="s">
        <v>195</v>
      </c>
      <c r="E25" s="8">
        <v>1</v>
      </c>
      <c r="F25" s="2" t="s">
        <v>48</v>
      </c>
      <c r="G25" s="2" t="s">
        <v>196</v>
      </c>
      <c r="H25" s="6">
        <v>165000</v>
      </c>
      <c r="I25" s="6">
        <v>65000</v>
      </c>
      <c r="J25" s="2" t="s">
        <v>197</v>
      </c>
      <c r="K25" s="2" t="s">
        <v>198</v>
      </c>
      <c r="L25" s="2" t="s">
        <v>37</v>
      </c>
      <c r="M25" s="7">
        <v>46315</v>
      </c>
      <c r="N25" s="2">
        <v>0</v>
      </c>
      <c r="O25" s="16" t="s">
        <v>39</v>
      </c>
      <c r="P25" s="18" t="s">
        <v>52</v>
      </c>
      <c r="Q25" s="2" t="s">
        <v>41</v>
      </c>
      <c r="R25" s="2" t="s">
        <v>42</v>
      </c>
      <c r="S25" s="2" t="s">
        <v>41</v>
      </c>
      <c r="U25" s="2" t="s">
        <v>43</v>
      </c>
      <c r="W25" s="2" t="s">
        <v>53</v>
      </c>
      <c r="Z25" s="2" t="e">
        <f>VLOOKUP(Tabela1[[#This Row],[ID]],'[1]Comparação PCA'!$B:$E,7,0)</f>
        <v>#REF!</v>
      </c>
      <c r="AA25" s="6">
        <f>VLOOKUP(Tabela1[[#This Row],[ID]],'[1]PCA TRF 2026'!$A:$K,10,0)</f>
        <v>165000</v>
      </c>
      <c r="AB25" s="9">
        <v>123</v>
      </c>
    </row>
    <row r="26" spans="1:28" ht="60">
      <c r="A26" s="13" t="s">
        <v>199</v>
      </c>
      <c r="B26" s="14" t="s">
        <v>153</v>
      </c>
      <c r="C26" s="14" t="s">
        <v>200</v>
      </c>
      <c r="D26" s="4" t="s">
        <v>201</v>
      </c>
      <c r="E26" s="2">
        <v>200</v>
      </c>
      <c r="F26" s="2" t="s">
        <v>149</v>
      </c>
      <c r="G26" s="2" t="s">
        <v>202</v>
      </c>
      <c r="H26" s="6">
        <v>1500</v>
      </c>
      <c r="I26" s="6">
        <v>0</v>
      </c>
      <c r="J26" s="2" t="s">
        <v>157</v>
      </c>
      <c r="K26" s="2" t="s">
        <v>203</v>
      </c>
      <c r="L26" s="2" t="s">
        <v>37</v>
      </c>
      <c r="M26" s="7">
        <v>46097</v>
      </c>
      <c r="N26" s="2">
        <v>0</v>
      </c>
      <c r="O26" s="16" t="s">
        <v>79</v>
      </c>
      <c r="P26" s="18" t="s">
        <v>204</v>
      </c>
      <c r="Q26" s="2" t="s">
        <v>41</v>
      </c>
      <c r="R26" s="2" t="s">
        <v>42</v>
      </c>
      <c r="S26" s="2" t="s">
        <v>41</v>
      </c>
      <c r="U26" s="2" t="s">
        <v>54</v>
      </c>
      <c r="W26" s="2" t="s">
        <v>41</v>
      </c>
      <c r="Z26" s="2" t="e">
        <f>VLOOKUP(Tabela1[[#This Row],[ID]],'[1]Comparação PCA'!$B:$E,7,0)</f>
        <v>#REF!</v>
      </c>
      <c r="AA26" s="6">
        <f>VLOOKUP(Tabela1[[#This Row],[ID]],'[1]PCA TRF 2026'!$A:$K,10,0)</f>
        <v>1500</v>
      </c>
      <c r="AB26" s="9">
        <v>124</v>
      </c>
    </row>
    <row r="27" spans="1:28" ht="72.75">
      <c r="A27" s="13" t="s">
        <v>205</v>
      </c>
      <c r="B27" s="14" t="s">
        <v>112</v>
      </c>
      <c r="C27" s="14" t="s">
        <v>206</v>
      </c>
      <c r="D27" s="4" t="s">
        <v>207</v>
      </c>
      <c r="E27" s="2" t="s">
        <v>32</v>
      </c>
      <c r="F27" s="2" t="s">
        <v>33</v>
      </c>
      <c r="G27" s="2" t="s">
        <v>156</v>
      </c>
      <c r="H27" s="6">
        <v>10000</v>
      </c>
      <c r="I27" s="6">
        <v>10000</v>
      </c>
      <c r="J27" s="2" t="s">
        <v>208</v>
      </c>
      <c r="K27" s="2" t="s">
        <v>209</v>
      </c>
      <c r="L27" s="2" t="s">
        <v>37</v>
      </c>
      <c r="M27" s="7">
        <v>46052</v>
      </c>
      <c r="N27" s="2">
        <v>0</v>
      </c>
      <c r="O27" s="16" t="s">
        <v>39</v>
      </c>
      <c r="P27" s="18" t="s">
        <v>204</v>
      </c>
      <c r="Q27" s="2" t="s">
        <v>41</v>
      </c>
      <c r="R27" s="2" t="s">
        <v>42</v>
      </c>
      <c r="S27" s="2" t="s">
        <v>41</v>
      </c>
      <c r="U27" s="2" t="s">
        <v>54</v>
      </c>
      <c r="W27" s="2" t="s">
        <v>41</v>
      </c>
      <c r="Z27" s="2" t="e">
        <f>VLOOKUP(Tabela1[[#This Row],[ID]],'[1]Comparação PCA'!$B:$E,7,0)</f>
        <v>#REF!</v>
      </c>
      <c r="AA27" s="6">
        <f>VLOOKUP(Tabela1[[#This Row],[ID]],'[1]PCA TRF 2026'!$A:$K,10,0)</f>
        <v>10000</v>
      </c>
      <c r="AB27" s="9">
        <v>125</v>
      </c>
    </row>
    <row r="28" spans="1:28" ht="115.5">
      <c r="A28" s="13" t="s">
        <v>210</v>
      </c>
      <c r="B28" s="14" t="s">
        <v>112</v>
      </c>
      <c r="C28" s="14" t="s">
        <v>206</v>
      </c>
      <c r="D28" s="4" t="s">
        <v>211</v>
      </c>
      <c r="E28" s="5" t="s">
        <v>32</v>
      </c>
      <c r="F28" s="2" t="s">
        <v>161</v>
      </c>
      <c r="G28" s="2" t="s">
        <v>202</v>
      </c>
      <c r="H28" s="6">
        <v>1000</v>
      </c>
      <c r="I28" s="6">
        <v>1000</v>
      </c>
      <c r="J28" s="2" t="s">
        <v>212</v>
      </c>
      <c r="K28" s="2" t="s">
        <v>213</v>
      </c>
      <c r="L28" s="2" t="s">
        <v>37</v>
      </c>
      <c r="M28" s="7">
        <v>46052</v>
      </c>
      <c r="N28" s="2">
        <v>0</v>
      </c>
      <c r="O28" s="16" t="s">
        <v>39</v>
      </c>
      <c r="P28" s="18" t="s">
        <v>86</v>
      </c>
      <c r="Q28" s="2" t="s">
        <v>41</v>
      </c>
      <c r="R28" s="2" t="s">
        <v>42</v>
      </c>
      <c r="S28" s="2" t="s">
        <v>41</v>
      </c>
      <c r="U28" s="2" t="s">
        <v>54</v>
      </c>
      <c r="W28" s="2" t="s">
        <v>41</v>
      </c>
      <c r="Z28" s="2" t="e">
        <f>VLOOKUP(Tabela1[[#This Row],[ID]],'[1]Comparação PCA'!$B:$E,7,0)</f>
        <v>#REF!</v>
      </c>
      <c r="AA28" s="6">
        <f>VLOOKUP(Tabela1[[#This Row],[ID]],'[1]PCA TRF 2026'!$A:$K,10,0)</f>
        <v>1000</v>
      </c>
      <c r="AB28" s="9">
        <v>126</v>
      </c>
    </row>
    <row r="29" spans="1:28" ht="45">
      <c r="A29" s="13" t="s">
        <v>214</v>
      </c>
      <c r="B29" s="14" t="s">
        <v>153</v>
      </c>
      <c r="C29" s="14" t="s">
        <v>215</v>
      </c>
      <c r="D29" s="4" t="s">
        <v>216</v>
      </c>
      <c r="E29" s="8" t="s">
        <v>95</v>
      </c>
      <c r="F29" s="2" t="s">
        <v>149</v>
      </c>
      <c r="G29" s="2" t="s">
        <v>217</v>
      </c>
      <c r="H29" s="6">
        <v>1200</v>
      </c>
      <c r="I29" s="6">
        <v>0</v>
      </c>
      <c r="J29" s="2" t="s">
        <v>218</v>
      </c>
      <c r="K29" s="2" t="s">
        <v>37</v>
      </c>
      <c r="L29" s="2" t="s">
        <v>37</v>
      </c>
      <c r="M29" s="7">
        <v>46076</v>
      </c>
      <c r="N29" s="2">
        <v>0</v>
      </c>
      <c r="O29" s="16" t="s">
        <v>79</v>
      </c>
      <c r="P29" s="18" t="s">
        <v>204</v>
      </c>
      <c r="Q29" s="2" t="s">
        <v>41</v>
      </c>
      <c r="R29" s="2" t="s">
        <v>42</v>
      </c>
      <c r="S29" s="2" t="s">
        <v>41</v>
      </c>
      <c r="U29" s="2" t="s">
        <v>54</v>
      </c>
      <c r="W29" s="2" t="s">
        <v>41</v>
      </c>
      <c r="Z29" s="2" t="e">
        <f>VLOOKUP(Tabela1[[#This Row],[ID]],'[1]Comparação PCA'!$B:$E,7,0)</f>
        <v>#REF!</v>
      </c>
      <c r="AA29" s="6">
        <f>VLOOKUP(Tabela1[[#This Row],[ID]],'[1]PCA TRF 2026'!$A:$K,10,0)</f>
        <v>1200</v>
      </c>
      <c r="AB29" s="9">
        <v>127</v>
      </c>
    </row>
    <row r="30" spans="1:28" ht="45">
      <c r="A30" s="13" t="s">
        <v>219</v>
      </c>
      <c r="B30" s="2" t="s">
        <v>171</v>
      </c>
      <c r="C30" s="14" t="s">
        <v>220</v>
      </c>
      <c r="D30" s="4" t="s">
        <v>221</v>
      </c>
      <c r="E30" s="8">
        <v>1</v>
      </c>
      <c r="F30" s="2" t="s">
        <v>149</v>
      </c>
      <c r="G30" s="2" t="s">
        <v>222</v>
      </c>
      <c r="H30" s="6">
        <v>2000000</v>
      </c>
      <c r="I30" s="6">
        <v>1000000</v>
      </c>
      <c r="J30" s="2" t="s">
        <v>103</v>
      </c>
      <c r="K30" s="2" t="s">
        <v>223</v>
      </c>
      <c r="L30" s="2" t="s">
        <v>37</v>
      </c>
      <c r="M30" s="7">
        <v>46203</v>
      </c>
      <c r="N30" s="2">
        <v>0</v>
      </c>
      <c r="O30" s="16" t="s">
        <v>39</v>
      </c>
      <c r="P30" s="18" t="s">
        <v>133</v>
      </c>
      <c r="Q30" s="2" t="s">
        <v>41</v>
      </c>
      <c r="R30" s="2" t="s">
        <v>42</v>
      </c>
      <c r="S30" s="2" t="s">
        <v>53</v>
      </c>
      <c r="U30" s="2" t="s">
        <v>72</v>
      </c>
      <c r="W30" s="2" t="s">
        <v>53</v>
      </c>
      <c r="Z30" s="2" t="e">
        <f>VLOOKUP(Tabela1[[#This Row],[ID]],'[1]Comparação PCA'!$B:$E,7,0)</f>
        <v>#REF!</v>
      </c>
      <c r="AA30" s="6">
        <f>VLOOKUP(Tabela1[[#This Row],[ID]],'[1]PCA TRF 2026'!$A:$K,10,0)</f>
        <v>2000000</v>
      </c>
      <c r="AB30" s="9">
        <v>128</v>
      </c>
    </row>
    <row r="31" spans="1:28" ht="45">
      <c r="A31" s="13" t="s">
        <v>224</v>
      </c>
      <c r="B31" s="2" t="s">
        <v>171</v>
      </c>
      <c r="C31" s="14" t="s">
        <v>225</v>
      </c>
      <c r="D31" s="4" t="s">
        <v>226</v>
      </c>
      <c r="E31" s="8">
        <v>1</v>
      </c>
      <c r="F31" s="2" t="s">
        <v>48</v>
      </c>
      <c r="G31" s="2" t="s">
        <v>227</v>
      </c>
      <c r="H31" s="6">
        <v>700000</v>
      </c>
      <c r="I31" s="6">
        <v>0</v>
      </c>
      <c r="J31" s="2" t="s">
        <v>124</v>
      </c>
      <c r="K31" s="2" t="s">
        <v>223</v>
      </c>
      <c r="L31" s="2" t="s">
        <v>37</v>
      </c>
      <c r="M31" s="7">
        <v>46203</v>
      </c>
      <c r="N31" s="2">
        <v>0</v>
      </c>
      <c r="O31" s="16" t="s">
        <v>39</v>
      </c>
      <c r="P31" s="18" t="s">
        <v>71</v>
      </c>
      <c r="Q31" s="2" t="s">
        <v>41</v>
      </c>
      <c r="R31" s="2" t="s">
        <v>42</v>
      </c>
      <c r="S31" s="2" t="s">
        <v>53</v>
      </c>
      <c r="U31" s="2" t="s">
        <v>72</v>
      </c>
      <c r="W31" s="2" t="s">
        <v>53</v>
      </c>
      <c r="Z31" s="2" t="e">
        <f>VLOOKUP(Tabela1[[#This Row],[ID]],'[1]Comparação PCA'!$B:$E,7,0)</f>
        <v>#REF!</v>
      </c>
      <c r="AA31" s="6">
        <f>VLOOKUP(Tabela1[[#This Row],[ID]],'[1]PCA TRF 2026'!$A:$K,10,0)</f>
        <v>700000</v>
      </c>
      <c r="AB31" s="9">
        <v>129</v>
      </c>
    </row>
    <row r="32" spans="1:28" ht="45">
      <c r="A32" s="2" t="s">
        <v>228</v>
      </c>
      <c r="B32" s="2" t="s">
        <v>171</v>
      </c>
      <c r="C32" s="3" t="s">
        <v>229</v>
      </c>
      <c r="D32" s="4" t="s">
        <v>230</v>
      </c>
      <c r="E32" s="5" t="s">
        <v>231</v>
      </c>
      <c r="F32" s="2" t="s">
        <v>149</v>
      </c>
      <c r="G32" s="2" t="s">
        <v>202</v>
      </c>
      <c r="H32" s="6">
        <v>50000</v>
      </c>
      <c r="I32" s="6">
        <v>30000</v>
      </c>
      <c r="J32" s="2" t="s">
        <v>232</v>
      </c>
      <c r="K32" s="2" t="s">
        <v>233</v>
      </c>
      <c r="L32" s="2" t="s">
        <v>37</v>
      </c>
      <c r="M32" s="7">
        <v>46234</v>
      </c>
      <c r="N32" s="8" t="s">
        <v>38</v>
      </c>
      <c r="O32" s="2" t="s">
        <v>39</v>
      </c>
      <c r="P32" s="18" t="s">
        <v>204</v>
      </c>
      <c r="Q32" s="2" t="s">
        <v>41</v>
      </c>
      <c r="R32" s="2" t="s">
        <v>42</v>
      </c>
      <c r="S32" s="2" t="s">
        <v>41</v>
      </c>
      <c r="U32" s="2" t="s">
        <v>54</v>
      </c>
      <c r="W32" s="2" t="s">
        <v>41</v>
      </c>
      <c r="Z32" s="2" t="e">
        <f>VLOOKUP(Tabela1[[#This Row],[ID]],'[1]Comparação PCA'!$B:$E,7,0)</f>
        <v>#REF!</v>
      </c>
      <c r="AA32" s="6">
        <f>VLOOKUP(Tabela1[[#This Row],[ID]],'[1]PCA TRF 2026'!$A:$K,10,0)</f>
        <v>50000</v>
      </c>
      <c r="AB32" s="9">
        <v>13</v>
      </c>
    </row>
    <row r="33" spans="1:28" ht="195">
      <c r="A33" s="13" t="s">
        <v>234</v>
      </c>
      <c r="B33" s="2" t="s">
        <v>112</v>
      </c>
      <c r="C33" s="14" t="s">
        <v>235</v>
      </c>
      <c r="D33" s="4" t="s">
        <v>236</v>
      </c>
      <c r="E33" s="5" t="s">
        <v>32</v>
      </c>
      <c r="F33" s="2" t="s">
        <v>161</v>
      </c>
      <c r="G33" s="2" t="s">
        <v>237</v>
      </c>
      <c r="H33" s="6">
        <v>10570</v>
      </c>
      <c r="I33" s="6">
        <v>10570</v>
      </c>
      <c r="J33" s="2" t="s">
        <v>238</v>
      </c>
      <c r="K33" s="2" t="s">
        <v>239</v>
      </c>
      <c r="L33" s="2" t="s">
        <v>37</v>
      </c>
      <c r="M33" s="7">
        <v>46064</v>
      </c>
      <c r="N33" s="2">
        <v>0</v>
      </c>
      <c r="O33" s="16" t="s">
        <v>63</v>
      </c>
      <c r="P33" s="18" t="s">
        <v>86</v>
      </c>
      <c r="Q33" s="2" t="s">
        <v>41</v>
      </c>
      <c r="R33" s="2" t="s">
        <v>42</v>
      </c>
      <c r="S33" s="2" t="s">
        <v>41</v>
      </c>
      <c r="U33" s="2" t="s">
        <v>54</v>
      </c>
      <c r="W33" s="2" t="s">
        <v>41</v>
      </c>
      <c r="Z33" s="2" t="e">
        <f>VLOOKUP(Tabela1[[#This Row],[ID]],'[1]Comparação PCA'!$B:$E,7,0)</f>
        <v>#REF!</v>
      </c>
      <c r="AA33" s="6">
        <f>VLOOKUP(Tabela1[[#This Row],[ID]],'[1]PCA TRF 2026'!$A:$K,10,0)</f>
        <v>10570</v>
      </c>
      <c r="AB33" s="9">
        <v>130</v>
      </c>
    </row>
    <row r="34" spans="1:28" ht="45">
      <c r="A34" s="13" t="s">
        <v>240</v>
      </c>
      <c r="B34" s="2" t="s">
        <v>171</v>
      </c>
      <c r="C34" s="14" t="s">
        <v>241</v>
      </c>
      <c r="D34" s="4" t="s">
        <v>242</v>
      </c>
      <c r="E34" s="8" t="s">
        <v>243</v>
      </c>
      <c r="F34" s="2" t="s">
        <v>149</v>
      </c>
      <c r="G34" s="2" t="s">
        <v>244</v>
      </c>
      <c r="H34" s="6">
        <v>10000</v>
      </c>
      <c r="I34" s="6">
        <v>10000</v>
      </c>
      <c r="J34" s="2" t="s">
        <v>124</v>
      </c>
      <c r="K34" s="2" t="s">
        <v>223</v>
      </c>
      <c r="L34" s="2" t="s">
        <v>37</v>
      </c>
      <c r="M34" s="7">
        <v>46203</v>
      </c>
      <c r="N34" s="2">
        <v>0</v>
      </c>
      <c r="O34" s="16" t="s">
        <v>39</v>
      </c>
      <c r="P34" s="18" t="s">
        <v>204</v>
      </c>
      <c r="Q34" s="2" t="s">
        <v>41</v>
      </c>
      <c r="R34" s="2" t="s">
        <v>42</v>
      </c>
      <c r="S34" s="2" t="s">
        <v>41</v>
      </c>
      <c r="U34" s="2" t="s">
        <v>54</v>
      </c>
      <c r="W34" s="2" t="s">
        <v>41</v>
      </c>
      <c r="Z34" s="2" t="e">
        <f>VLOOKUP(Tabela1[[#This Row],[ID]],'[1]Comparação PCA'!$B:$E,7,0)</f>
        <v>#REF!</v>
      </c>
      <c r="AA34" s="6">
        <f>VLOOKUP(Tabela1[[#This Row],[ID]],'[1]PCA TRF 2026'!$A:$K,10,0)</f>
        <v>10000</v>
      </c>
      <c r="AB34" s="9">
        <v>131</v>
      </c>
    </row>
    <row r="35" spans="1:28" ht="45">
      <c r="A35" s="13" t="s">
        <v>245</v>
      </c>
      <c r="B35" s="2" t="s">
        <v>171</v>
      </c>
      <c r="C35" s="14" t="s">
        <v>246</v>
      </c>
      <c r="D35" s="4" t="s">
        <v>247</v>
      </c>
      <c r="E35" s="5" t="s">
        <v>32</v>
      </c>
      <c r="F35" s="2" t="s">
        <v>161</v>
      </c>
      <c r="G35" s="2" t="s">
        <v>248</v>
      </c>
      <c r="H35" s="6">
        <v>5000</v>
      </c>
      <c r="I35" s="6">
        <v>5000</v>
      </c>
      <c r="J35" s="2" t="s">
        <v>124</v>
      </c>
      <c r="K35" s="2" t="s">
        <v>223</v>
      </c>
      <c r="L35" s="2" t="s">
        <v>37</v>
      </c>
      <c r="M35" s="7">
        <v>46203</v>
      </c>
      <c r="N35" s="2">
        <v>0</v>
      </c>
      <c r="O35" s="16" t="s">
        <v>79</v>
      </c>
      <c r="P35" s="18" t="s">
        <v>249</v>
      </c>
      <c r="Q35" s="2" t="s">
        <v>41</v>
      </c>
      <c r="R35" s="2" t="s">
        <v>42</v>
      </c>
      <c r="S35" s="2" t="s">
        <v>41</v>
      </c>
      <c r="U35" s="2" t="s">
        <v>54</v>
      </c>
      <c r="W35" s="2" t="s">
        <v>41</v>
      </c>
      <c r="Z35" s="2" t="e">
        <f>VLOOKUP(Tabela1[[#This Row],[ID]],'[1]Comparação PCA'!$B:$E,7,0)</f>
        <v>#REF!</v>
      </c>
      <c r="AA35" s="6">
        <f>VLOOKUP(Tabela1[[#This Row],[ID]],'[1]PCA TRF 2026'!$A:$K,10,0)</f>
        <v>5000</v>
      </c>
      <c r="AB35" s="9">
        <v>132</v>
      </c>
    </row>
    <row r="36" spans="1:28" ht="30">
      <c r="A36" s="13" t="s">
        <v>250</v>
      </c>
      <c r="B36" s="2" t="s">
        <v>171</v>
      </c>
      <c r="C36" s="14" t="s">
        <v>251</v>
      </c>
      <c r="D36" s="4" t="s">
        <v>252</v>
      </c>
      <c r="E36" s="5" t="s">
        <v>32</v>
      </c>
      <c r="F36" s="2" t="s">
        <v>161</v>
      </c>
      <c r="G36" s="2" t="s">
        <v>253</v>
      </c>
      <c r="H36" s="6">
        <v>600000</v>
      </c>
      <c r="I36" s="6">
        <v>300000</v>
      </c>
      <c r="J36" s="2" t="s">
        <v>254</v>
      </c>
      <c r="K36" s="2" t="s">
        <v>223</v>
      </c>
      <c r="L36" s="2" t="s">
        <v>37</v>
      </c>
      <c r="M36" s="7">
        <v>46264</v>
      </c>
      <c r="N36" s="2">
        <v>0</v>
      </c>
      <c r="O36" s="16" t="s">
        <v>39</v>
      </c>
      <c r="P36" s="18" t="s">
        <v>71</v>
      </c>
      <c r="Q36" s="2" t="s">
        <v>41</v>
      </c>
      <c r="R36" s="2" t="s">
        <v>42</v>
      </c>
      <c r="S36" s="2" t="s">
        <v>41</v>
      </c>
      <c r="U36" s="2" t="s">
        <v>72</v>
      </c>
      <c r="W36" s="2" t="s">
        <v>53</v>
      </c>
      <c r="Z36" s="2" t="e">
        <f>VLOOKUP(Tabela1[[#This Row],[ID]],'[1]Comparação PCA'!$B:$E,7,0)</f>
        <v>#REF!</v>
      </c>
      <c r="AA36" s="6">
        <f>VLOOKUP(Tabela1[[#This Row],[ID]],'[1]PCA TRF 2026'!$A:$K,10,0)</f>
        <v>600000</v>
      </c>
      <c r="AB36" s="9">
        <v>133</v>
      </c>
    </row>
    <row r="37" spans="1:28" s="13" customFormat="1" ht="29.25">
      <c r="A37" s="13" t="s">
        <v>255</v>
      </c>
      <c r="B37" s="2" t="s">
        <v>171</v>
      </c>
      <c r="C37" s="2" t="s">
        <v>256</v>
      </c>
      <c r="D37" s="4" t="s">
        <v>257</v>
      </c>
      <c r="E37" s="8">
        <v>1</v>
      </c>
      <c r="F37" s="2" t="s">
        <v>48</v>
      </c>
      <c r="G37" s="2" t="s">
        <v>258</v>
      </c>
      <c r="H37" s="6">
        <v>270000</v>
      </c>
      <c r="I37" s="21">
        <v>0</v>
      </c>
      <c r="J37" s="2" t="s">
        <v>103</v>
      </c>
      <c r="K37" s="2" t="s">
        <v>223</v>
      </c>
      <c r="L37" s="2" t="s">
        <v>37</v>
      </c>
      <c r="M37" s="7">
        <v>46234</v>
      </c>
      <c r="N37" s="2">
        <v>0</v>
      </c>
      <c r="O37" s="16" t="s">
        <v>79</v>
      </c>
      <c r="P37" s="18" t="s">
        <v>110</v>
      </c>
      <c r="Q37" s="2" t="s">
        <v>41</v>
      </c>
      <c r="R37" s="2" t="s">
        <v>42</v>
      </c>
      <c r="S37" s="2" t="s">
        <v>53</v>
      </c>
      <c r="T37" s="2"/>
      <c r="U37" s="2" t="s">
        <v>72</v>
      </c>
      <c r="V37" s="2"/>
      <c r="W37" s="2" t="s">
        <v>53</v>
      </c>
      <c r="X37" s="2"/>
      <c r="Y37" s="2"/>
      <c r="Z37" s="2" t="e">
        <f>VLOOKUP(Tabela1[[#This Row],[ID]],'[1]Comparação PCA'!$B:$E,7,0)</f>
        <v>#REF!</v>
      </c>
      <c r="AA37" s="21">
        <f>VLOOKUP(Tabela1[[#This Row],[ID]],'[1]PCA TRF 2026'!$A:$K,10,0)</f>
        <v>270000</v>
      </c>
      <c r="AB37" s="25">
        <v>134</v>
      </c>
    </row>
    <row r="38" spans="1:28" s="13" customFormat="1" ht="57.75">
      <c r="A38" s="13" t="s">
        <v>259</v>
      </c>
      <c r="B38" s="2" t="s">
        <v>171</v>
      </c>
      <c r="C38" s="2" t="s">
        <v>256</v>
      </c>
      <c r="D38" s="4" t="s">
        <v>260</v>
      </c>
      <c r="E38" s="8">
        <v>1</v>
      </c>
      <c r="F38" s="2" t="s">
        <v>48</v>
      </c>
      <c r="G38" s="2" t="s">
        <v>261</v>
      </c>
      <c r="H38" s="6">
        <v>83000</v>
      </c>
      <c r="I38" s="21">
        <v>83000</v>
      </c>
      <c r="J38" s="2" t="s">
        <v>103</v>
      </c>
      <c r="K38" s="2" t="s">
        <v>223</v>
      </c>
      <c r="L38" s="2" t="s">
        <v>37</v>
      </c>
      <c r="M38" s="7">
        <v>46264</v>
      </c>
      <c r="N38" s="2">
        <v>0</v>
      </c>
      <c r="O38" s="16" t="s">
        <v>79</v>
      </c>
      <c r="P38" s="18" t="s">
        <v>249</v>
      </c>
      <c r="Q38" s="2" t="s">
        <v>41</v>
      </c>
      <c r="R38" s="2" t="s">
        <v>42</v>
      </c>
      <c r="S38" s="2" t="s">
        <v>53</v>
      </c>
      <c r="T38" s="2"/>
      <c r="U38" s="2" t="s">
        <v>72</v>
      </c>
      <c r="V38" s="2"/>
      <c r="W38" s="2" t="s">
        <v>53</v>
      </c>
      <c r="X38" s="2"/>
      <c r="Y38" s="2"/>
      <c r="Z38" s="2" t="e">
        <f>VLOOKUP(Tabela1[[#This Row],[ID]],'[1]Comparação PCA'!$B:$E,7,0)</f>
        <v>#REF!</v>
      </c>
      <c r="AA38" s="21">
        <f>VLOOKUP(Tabela1[[#This Row],[ID]],'[1]PCA TRF 2026'!$A:$K,10,0)</f>
        <v>83000</v>
      </c>
      <c r="AB38" s="25">
        <v>135</v>
      </c>
    </row>
    <row r="39" spans="1:28" ht="60">
      <c r="A39" s="13" t="s">
        <v>262</v>
      </c>
      <c r="B39" s="2" t="s">
        <v>171</v>
      </c>
      <c r="C39" s="14" t="s">
        <v>263</v>
      </c>
      <c r="D39" s="4" t="s">
        <v>264</v>
      </c>
      <c r="E39" s="8">
        <v>1</v>
      </c>
      <c r="F39" s="2" t="s">
        <v>48</v>
      </c>
      <c r="G39" s="2" t="s">
        <v>261</v>
      </c>
      <c r="H39" s="6">
        <v>60000</v>
      </c>
      <c r="I39" s="6">
        <v>60000</v>
      </c>
      <c r="J39" s="2" t="s">
        <v>103</v>
      </c>
      <c r="K39" s="2" t="s">
        <v>223</v>
      </c>
      <c r="L39" s="2" t="s">
        <v>37</v>
      </c>
      <c r="M39" s="7">
        <v>46264</v>
      </c>
      <c r="N39" s="2">
        <v>0</v>
      </c>
      <c r="O39" s="16" t="s">
        <v>79</v>
      </c>
      <c r="P39" s="18" t="s">
        <v>110</v>
      </c>
      <c r="Q39" s="2" t="s">
        <v>41</v>
      </c>
      <c r="R39" s="2" t="s">
        <v>42</v>
      </c>
      <c r="S39" s="2" t="s">
        <v>53</v>
      </c>
      <c r="U39" s="2" t="s">
        <v>54</v>
      </c>
      <c r="W39" s="2" t="s">
        <v>41</v>
      </c>
      <c r="Z39" s="2" t="e">
        <f>VLOOKUP(Tabela1[[#This Row],[ID]],'[1]Comparação PCA'!$B:$E,7,0)</f>
        <v>#REF!</v>
      </c>
      <c r="AA39" s="6">
        <f>VLOOKUP(Tabela1[[#This Row],[ID]],'[1]PCA TRF 2026'!$A:$K,10,0)</f>
        <v>60000</v>
      </c>
      <c r="AB39" s="9">
        <v>136</v>
      </c>
    </row>
    <row r="40" spans="1:28" ht="45">
      <c r="A40" s="13" t="s">
        <v>265</v>
      </c>
      <c r="B40" s="2" t="s">
        <v>171</v>
      </c>
      <c r="C40" s="14" t="s">
        <v>266</v>
      </c>
      <c r="D40" s="4" t="s">
        <v>267</v>
      </c>
      <c r="E40" s="5" t="s">
        <v>32</v>
      </c>
      <c r="F40" s="2" t="s">
        <v>161</v>
      </c>
      <c r="G40" s="2" t="s">
        <v>268</v>
      </c>
      <c r="H40" s="6">
        <v>50000</v>
      </c>
      <c r="I40" s="6">
        <v>50000</v>
      </c>
      <c r="J40" s="2" t="s">
        <v>103</v>
      </c>
      <c r="K40" s="2" t="s">
        <v>223</v>
      </c>
      <c r="L40" s="2" t="s">
        <v>37</v>
      </c>
      <c r="M40" s="7">
        <v>46264</v>
      </c>
      <c r="N40" s="2">
        <v>0</v>
      </c>
      <c r="O40" s="16" t="s">
        <v>79</v>
      </c>
      <c r="P40" s="18" t="s">
        <v>204</v>
      </c>
      <c r="Q40" s="2" t="s">
        <v>41</v>
      </c>
      <c r="R40" s="2" t="s">
        <v>42</v>
      </c>
      <c r="S40" s="2" t="s">
        <v>41</v>
      </c>
      <c r="U40" s="2" t="s">
        <v>54</v>
      </c>
      <c r="W40" s="2" t="s">
        <v>41</v>
      </c>
      <c r="Z40" s="2" t="e">
        <f>VLOOKUP(Tabela1[[#This Row],[ID]],'[1]Comparação PCA'!$B:$E,7,0)</f>
        <v>#REF!</v>
      </c>
      <c r="AA40" s="6">
        <f>VLOOKUP(Tabela1[[#This Row],[ID]],'[1]PCA TRF 2026'!$A:$K,10,0)</f>
        <v>50000</v>
      </c>
      <c r="AB40" s="9">
        <v>137</v>
      </c>
    </row>
    <row r="41" spans="1:28" ht="60">
      <c r="A41" s="13" t="s">
        <v>269</v>
      </c>
      <c r="B41" s="2" t="s">
        <v>171</v>
      </c>
      <c r="C41" s="14" t="s">
        <v>270</v>
      </c>
      <c r="D41" s="4" t="s">
        <v>271</v>
      </c>
      <c r="E41" s="8" t="s">
        <v>272</v>
      </c>
      <c r="F41" s="2" t="s">
        <v>149</v>
      </c>
      <c r="G41" s="2" t="s">
        <v>273</v>
      </c>
      <c r="H41" s="6">
        <v>10000</v>
      </c>
      <c r="I41" s="6">
        <v>10000</v>
      </c>
      <c r="J41" s="2" t="s">
        <v>103</v>
      </c>
      <c r="K41" s="2" t="s">
        <v>223</v>
      </c>
      <c r="L41" s="2" t="s">
        <v>37</v>
      </c>
      <c r="M41" s="7">
        <v>46295</v>
      </c>
      <c r="N41" s="2">
        <v>12</v>
      </c>
      <c r="O41" s="16" t="s">
        <v>79</v>
      </c>
      <c r="P41" s="18" t="s">
        <v>110</v>
      </c>
      <c r="Q41" s="2" t="s">
        <v>41</v>
      </c>
      <c r="R41" s="2" t="s">
        <v>42</v>
      </c>
      <c r="S41" s="2" t="s">
        <v>41</v>
      </c>
      <c r="U41" s="2" t="s">
        <v>54</v>
      </c>
      <c r="W41" s="2" t="s">
        <v>41</v>
      </c>
      <c r="Z41" s="2" t="e">
        <f>VLOOKUP(Tabela1[[#This Row],[ID]],'[1]Comparação PCA'!$B:$E,7,0)</f>
        <v>#REF!</v>
      </c>
      <c r="AA41" s="6">
        <f>VLOOKUP(Tabela1[[#This Row],[ID]],'[1]PCA TRF 2026'!$A:$K,10,0)</f>
        <v>10000</v>
      </c>
      <c r="AB41" s="9">
        <v>138</v>
      </c>
    </row>
    <row r="42" spans="1:28" ht="60">
      <c r="A42" s="13" t="s">
        <v>274</v>
      </c>
      <c r="B42" s="2" t="s">
        <v>171</v>
      </c>
      <c r="C42" s="14" t="s">
        <v>275</v>
      </c>
      <c r="D42" s="4" t="s">
        <v>276</v>
      </c>
      <c r="E42" s="8">
        <v>1</v>
      </c>
      <c r="F42" s="2" t="s">
        <v>48</v>
      </c>
      <c r="G42" s="2" t="s">
        <v>277</v>
      </c>
      <c r="H42" s="6">
        <v>800000</v>
      </c>
      <c r="I42" s="6">
        <v>800000</v>
      </c>
      <c r="J42" s="2" t="s">
        <v>103</v>
      </c>
      <c r="K42" s="2" t="s">
        <v>223</v>
      </c>
      <c r="L42" s="2" t="s">
        <v>37</v>
      </c>
      <c r="M42" s="7">
        <v>46356</v>
      </c>
      <c r="N42" s="2">
        <v>12</v>
      </c>
      <c r="O42" s="16" t="s">
        <v>39</v>
      </c>
      <c r="P42" s="18" t="s">
        <v>92</v>
      </c>
      <c r="Q42" s="2" t="s">
        <v>41</v>
      </c>
      <c r="R42" s="2" t="s">
        <v>42</v>
      </c>
      <c r="S42" s="2" t="s">
        <v>53</v>
      </c>
      <c r="U42" s="2" t="s">
        <v>72</v>
      </c>
      <c r="W42" s="2" t="s">
        <v>53</v>
      </c>
      <c r="Z42" s="2" t="e">
        <f>VLOOKUP(Tabela1[[#This Row],[ID]],'[1]Comparação PCA'!$B:$E,7,0)</f>
        <v>#REF!</v>
      </c>
      <c r="AA42" s="6">
        <f>VLOOKUP(Tabela1[[#This Row],[ID]],'[1]PCA TRF 2026'!$A:$K,10,0)</f>
        <v>800000</v>
      </c>
      <c r="AB42" s="9">
        <v>139</v>
      </c>
    </row>
    <row r="43" spans="1:28" ht="30">
      <c r="A43" s="2" t="s">
        <v>278</v>
      </c>
      <c r="B43" s="2" t="s">
        <v>171</v>
      </c>
      <c r="C43" s="3" t="s">
        <v>279</v>
      </c>
      <c r="D43" s="4" t="s">
        <v>280</v>
      </c>
      <c r="E43" s="9" t="s">
        <v>281</v>
      </c>
      <c r="F43" s="2" t="s">
        <v>282</v>
      </c>
      <c r="G43" s="2" t="s">
        <v>283</v>
      </c>
      <c r="H43" s="6">
        <v>133400</v>
      </c>
      <c r="I43" s="6">
        <v>133400</v>
      </c>
      <c r="J43" s="2" t="s">
        <v>124</v>
      </c>
      <c r="K43" s="2" t="s">
        <v>37</v>
      </c>
      <c r="L43" s="2" t="s">
        <v>37</v>
      </c>
      <c r="M43" s="7">
        <v>46357</v>
      </c>
      <c r="N43" s="8" t="s">
        <v>38</v>
      </c>
      <c r="O43" s="2" t="s">
        <v>39</v>
      </c>
      <c r="P43" s="18" t="s">
        <v>249</v>
      </c>
      <c r="Q43" s="2" t="s">
        <v>41</v>
      </c>
      <c r="R43" s="2" t="s">
        <v>42</v>
      </c>
      <c r="S43" s="2" t="s">
        <v>41</v>
      </c>
      <c r="U43" s="2" t="s">
        <v>72</v>
      </c>
      <c r="W43" s="2" t="s">
        <v>53</v>
      </c>
      <c r="Z43" s="2" t="e">
        <f>VLOOKUP(Tabela1[[#This Row],[ID]],'[1]Comparação PCA'!$B:$E,7,0)</f>
        <v>#REF!</v>
      </c>
      <c r="AA43" s="6">
        <f>VLOOKUP(Tabela1[[#This Row],[ID]],'[1]PCA TRF 2026'!$A:$K,10,0)</f>
        <v>133400</v>
      </c>
      <c r="AB43" s="9">
        <v>14</v>
      </c>
    </row>
    <row r="44" spans="1:28" ht="75">
      <c r="A44" s="13" t="s">
        <v>284</v>
      </c>
      <c r="B44" s="2" t="s">
        <v>285</v>
      </c>
      <c r="C44" s="14" t="s">
        <v>286</v>
      </c>
      <c r="D44" s="4" t="s">
        <v>287</v>
      </c>
      <c r="E44" s="8" t="s">
        <v>288</v>
      </c>
      <c r="F44" s="2" t="s">
        <v>149</v>
      </c>
      <c r="G44" s="2" t="s">
        <v>289</v>
      </c>
      <c r="H44" s="6">
        <v>325667.09999999998</v>
      </c>
      <c r="I44" s="6">
        <v>325667.09999999998</v>
      </c>
      <c r="J44" s="2" t="s">
        <v>290</v>
      </c>
      <c r="K44" s="2" t="s">
        <v>291</v>
      </c>
      <c r="L44" s="2" t="s">
        <v>37</v>
      </c>
      <c r="M44" s="7">
        <v>46203</v>
      </c>
      <c r="N44" s="2">
        <v>0</v>
      </c>
      <c r="O44" s="16" t="s">
        <v>39</v>
      </c>
      <c r="P44" s="18" t="s">
        <v>292</v>
      </c>
      <c r="Q44" s="2" t="s">
        <v>41</v>
      </c>
      <c r="R44" s="2" t="s">
        <v>42</v>
      </c>
      <c r="S44" s="2" t="s">
        <v>41</v>
      </c>
      <c r="U44" s="2" t="s">
        <v>72</v>
      </c>
      <c r="W44" s="2" t="s">
        <v>53</v>
      </c>
      <c r="Z44" s="2" t="e">
        <f>VLOOKUP(Tabela1[[#This Row],[ID]],'[1]Comparação PCA'!$B:$E,7,0)</f>
        <v>#REF!</v>
      </c>
      <c r="AA44" s="6">
        <f>VLOOKUP(Tabela1[[#This Row],[ID]],'[1]PCA TRF 2026'!$A:$K,10,0)</f>
        <v>325667.09999999998</v>
      </c>
      <c r="AB44" s="9">
        <v>140</v>
      </c>
    </row>
    <row r="45" spans="1:28" ht="105">
      <c r="A45" s="13" t="s">
        <v>293</v>
      </c>
      <c r="B45" s="2" t="s">
        <v>285</v>
      </c>
      <c r="C45" s="14" t="s">
        <v>294</v>
      </c>
      <c r="D45" s="4" t="s">
        <v>295</v>
      </c>
      <c r="E45" s="8" t="s">
        <v>296</v>
      </c>
      <c r="F45" s="2" t="s">
        <v>149</v>
      </c>
      <c r="G45" s="2" t="s">
        <v>297</v>
      </c>
      <c r="H45" s="6">
        <v>39258</v>
      </c>
      <c r="I45" s="6">
        <v>39258</v>
      </c>
      <c r="J45" s="2" t="s">
        <v>290</v>
      </c>
      <c r="K45" s="2" t="s">
        <v>291</v>
      </c>
      <c r="L45" s="2" t="s">
        <v>37</v>
      </c>
      <c r="M45" s="7">
        <v>46142</v>
      </c>
      <c r="N45" s="2">
        <v>0</v>
      </c>
      <c r="O45" s="16" t="s">
        <v>39</v>
      </c>
      <c r="P45" s="18" t="s">
        <v>292</v>
      </c>
      <c r="Q45" s="2" t="s">
        <v>41</v>
      </c>
      <c r="R45" s="2" t="s">
        <v>42</v>
      </c>
      <c r="S45" s="2" t="s">
        <v>41</v>
      </c>
      <c r="U45" s="2" t="s">
        <v>54</v>
      </c>
      <c r="W45" s="2" t="s">
        <v>41</v>
      </c>
      <c r="Z45" s="2" t="e">
        <f>VLOOKUP(Tabela1[[#This Row],[ID]],'[1]Comparação PCA'!$B:$E,7,0)</f>
        <v>#REF!</v>
      </c>
      <c r="AA45" s="6">
        <f>VLOOKUP(Tabela1[[#This Row],[ID]],'[1]PCA TRF 2026'!$A:$K,10,0)</f>
        <v>39258</v>
      </c>
      <c r="AB45" s="9">
        <v>141</v>
      </c>
    </row>
    <row r="46" spans="1:28" ht="168" customHeight="1">
      <c r="A46" s="13" t="s">
        <v>298</v>
      </c>
      <c r="B46" s="14" t="s">
        <v>45</v>
      </c>
      <c r="C46" s="14" t="s">
        <v>165</v>
      </c>
      <c r="D46" s="4" t="s">
        <v>299</v>
      </c>
      <c r="E46" s="8">
        <v>4</v>
      </c>
      <c r="F46" s="2" t="s">
        <v>300</v>
      </c>
      <c r="G46" s="2" t="s">
        <v>301</v>
      </c>
      <c r="H46" s="6">
        <v>120000</v>
      </c>
      <c r="I46" s="6">
        <v>0</v>
      </c>
      <c r="J46" s="2" t="s">
        <v>302</v>
      </c>
      <c r="K46" s="2" t="s">
        <v>303</v>
      </c>
      <c r="L46" s="2" t="s">
        <v>37</v>
      </c>
      <c r="M46" s="7">
        <v>46052</v>
      </c>
      <c r="N46" s="2">
        <v>0</v>
      </c>
      <c r="O46" s="16" t="s">
        <v>39</v>
      </c>
      <c r="P46" s="18" t="s">
        <v>52</v>
      </c>
      <c r="Q46" s="2" t="s">
        <v>41</v>
      </c>
      <c r="R46" s="2" t="s">
        <v>42</v>
      </c>
      <c r="S46" s="2" t="s">
        <v>41</v>
      </c>
      <c r="U46" s="2" t="s">
        <v>304</v>
      </c>
      <c r="W46" s="2" t="s">
        <v>43</v>
      </c>
      <c r="Z46" s="2" t="e">
        <f>VLOOKUP(Tabela1[[#This Row],[ID]],'[1]Comparação PCA'!$B:$E,7,0)</f>
        <v>#REF!</v>
      </c>
      <c r="AA46" s="6">
        <f>VLOOKUP(Tabela1[[#This Row],[ID]],'[1]PCA TRF 2026'!$A:$K,10,0)</f>
        <v>120000</v>
      </c>
      <c r="AB46" s="9">
        <v>143</v>
      </c>
    </row>
    <row r="47" spans="1:28" ht="210">
      <c r="A47" s="13" t="s">
        <v>305</v>
      </c>
      <c r="B47" s="2" t="s">
        <v>285</v>
      </c>
      <c r="C47" s="14" t="s">
        <v>306</v>
      </c>
      <c r="D47" s="4" t="s">
        <v>307</v>
      </c>
      <c r="E47" s="8" t="s">
        <v>125</v>
      </c>
      <c r="F47" s="2" t="s">
        <v>149</v>
      </c>
      <c r="G47" s="2" t="s">
        <v>308</v>
      </c>
      <c r="H47" s="6">
        <v>2153774.61</v>
      </c>
      <c r="I47" s="6">
        <v>0</v>
      </c>
      <c r="J47" s="2" t="s">
        <v>290</v>
      </c>
      <c r="K47" s="2" t="s">
        <v>291</v>
      </c>
      <c r="L47" s="2" t="s">
        <v>37</v>
      </c>
      <c r="M47" s="7">
        <v>46142</v>
      </c>
      <c r="N47" s="2">
        <v>0</v>
      </c>
      <c r="O47" s="16" t="s">
        <v>39</v>
      </c>
      <c r="P47" s="18" t="s">
        <v>309</v>
      </c>
      <c r="Q47" s="2" t="s">
        <v>41</v>
      </c>
      <c r="R47" s="2" t="s">
        <v>42</v>
      </c>
      <c r="S47" s="2" t="s">
        <v>41</v>
      </c>
      <c r="U47" s="2" t="s">
        <v>72</v>
      </c>
      <c r="W47" s="2" t="s">
        <v>53</v>
      </c>
      <c r="Z47" s="2" t="e">
        <f>VLOOKUP(Tabela1[[#This Row],[ID]],'[1]Comparação PCA'!$B:$E,7,0)</f>
        <v>#REF!</v>
      </c>
      <c r="AA47" s="6">
        <f>VLOOKUP(Tabela1[[#This Row],[ID]],'[1]PCA TRF 2026'!$A:$K,10,0)</f>
        <v>2153774.61</v>
      </c>
      <c r="AB47" s="9">
        <v>144</v>
      </c>
    </row>
    <row r="48" spans="1:28" ht="45">
      <c r="A48" s="13" t="s">
        <v>310</v>
      </c>
      <c r="B48" s="2" t="s">
        <v>285</v>
      </c>
      <c r="C48" s="14" t="s">
        <v>311</v>
      </c>
      <c r="D48" s="4" t="s">
        <v>312</v>
      </c>
      <c r="E48" s="8" t="s">
        <v>313</v>
      </c>
      <c r="F48" s="2" t="s">
        <v>149</v>
      </c>
      <c r="G48" s="2" t="s">
        <v>314</v>
      </c>
      <c r="H48" s="6">
        <v>645747.69999999995</v>
      </c>
      <c r="I48" s="6">
        <v>345747.7</v>
      </c>
      <c r="J48" s="2" t="s">
        <v>290</v>
      </c>
      <c r="K48" s="2" t="s">
        <v>291</v>
      </c>
      <c r="L48" s="2" t="s">
        <v>37</v>
      </c>
      <c r="M48" s="7">
        <v>46142</v>
      </c>
      <c r="N48" s="2">
        <v>0</v>
      </c>
      <c r="O48" s="16" t="s">
        <v>39</v>
      </c>
      <c r="P48" s="18" t="s">
        <v>292</v>
      </c>
      <c r="Q48" s="2" t="s">
        <v>41</v>
      </c>
      <c r="R48" s="2" t="s">
        <v>42</v>
      </c>
      <c r="S48" s="2" t="s">
        <v>53</v>
      </c>
      <c r="U48" s="2" t="s">
        <v>72</v>
      </c>
      <c r="W48" s="2" t="s">
        <v>53</v>
      </c>
      <c r="Z48" s="2" t="e">
        <f>VLOOKUP(Tabela1[[#This Row],[ID]],'[1]Comparação PCA'!$B:$E,7,0)</f>
        <v>#REF!</v>
      </c>
      <c r="AA48" s="6">
        <f>VLOOKUP(Tabela1[[#This Row],[ID]],'[1]PCA TRF 2026'!$A:$K,10,0)</f>
        <v>645747.69999999995</v>
      </c>
      <c r="AB48" s="9">
        <v>145</v>
      </c>
    </row>
    <row r="49" spans="1:28" ht="123" customHeight="1">
      <c r="A49" s="13" t="s">
        <v>315</v>
      </c>
      <c r="B49" s="14" t="s">
        <v>45</v>
      </c>
      <c r="C49" s="14" t="s">
        <v>165</v>
      </c>
      <c r="D49" s="4" t="s">
        <v>316</v>
      </c>
      <c r="E49" s="8">
        <v>1</v>
      </c>
      <c r="F49" s="2" t="s">
        <v>48</v>
      </c>
      <c r="G49" s="2" t="s">
        <v>317</v>
      </c>
      <c r="H49" s="6">
        <v>36500</v>
      </c>
      <c r="I49" s="6">
        <v>36500</v>
      </c>
      <c r="J49" s="2" t="s">
        <v>318</v>
      </c>
      <c r="K49" s="2" t="s">
        <v>319</v>
      </c>
      <c r="L49" s="2" t="s">
        <v>37</v>
      </c>
      <c r="M49" s="7">
        <v>46080</v>
      </c>
      <c r="N49" s="2">
        <v>12</v>
      </c>
      <c r="O49" s="16" t="s">
        <v>39</v>
      </c>
      <c r="P49" s="18" t="s">
        <v>110</v>
      </c>
      <c r="Q49" s="2" t="s">
        <v>41</v>
      </c>
      <c r="R49" s="2" t="s">
        <v>42</v>
      </c>
      <c r="S49" s="2" t="s">
        <v>41</v>
      </c>
      <c r="U49" s="2" t="s">
        <v>54</v>
      </c>
      <c r="W49" s="2" t="s">
        <v>41</v>
      </c>
      <c r="Z49" s="2" t="e">
        <f>VLOOKUP(Tabela1[[#This Row],[ID]],'[1]Comparação PCA'!$B:$E,7,0)</f>
        <v>#REF!</v>
      </c>
      <c r="AA49" s="6">
        <f>VLOOKUP(Tabela1[[#This Row],[ID]],'[1]PCA TRF 2026'!$A:$K,10,0)</f>
        <v>36500</v>
      </c>
      <c r="AB49" s="9">
        <v>146</v>
      </c>
    </row>
    <row r="50" spans="1:28" ht="90">
      <c r="A50" s="13" t="s">
        <v>320</v>
      </c>
      <c r="B50" s="2" t="s">
        <v>285</v>
      </c>
      <c r="C50" s="14" t="s">
        <v>321</v>
      </c>
      <c r="D50" s="4" t="s">
        <v>322</v>
      </c>
      <c r="E50" s="8" t="s">
        <v>288</v>
      </c>
      <c r="F50" s="2" t="s">
        <v>149</v>
      </c>
      <c r="G50" s="2" t="s">
        <v>323</v>
      </c>
      <c r="H50" s="6">
        <v>277281.40000000002</v>
      </c>
      <c r="I50" s="6">
        <v>277281.40000000002</v>
      </c>
      <c r="J50" s="2" t="s">
        <v>290</v>
      </c>
      <c r="K50" s="2" t="s">
        <v>291</v>
      </c>
      <c r="L50" s="2" t="s">
        <v>37</v>
      </c>
      <c r="M50" s="7">
        <v>46203</v>
      </c>
      <c r="N50" s="2">
        <v>0</v>
      </c>
      <c r="O50" s="16" t="s">
        <v>39</v>
      </c>
      <c r="P50" s="18" t="s">
        <v>292</v>
      </c>
      <c r="Q50" s="2" t="s">
        <v>41</v>
      </c>
      <c r="R50" s="2" t="s">
        <v>42</v>
      </c>
      <c r="S50" s="2" t="s">
        <v>41</v>
      </c>
      <c r="U50" s="2" t="s">
        <v>72</v>
      </c>
      <c r="W50" s="2" t="s">
        <v>53</v>
      </c>
      <c r="Z50" s="2" t="e">
        <f>VLOOKUP(Tabela1[[#This Row],[ID]],'[1]Comparação PCA'!$B:$E,7,0)</f>
        <v>#REF!</v>
      </c>
      <c r="AA50" s="6">
        <f>VLOOKUP(Tabela1[[#This Row],[ID]],'[1]PCA TRF 2026'!$A:$K,10,0)</f>
        <v>277281.40000000002</v>
      </c>
      <c r="AB50" s="9">
        <v>147</v>
      </c>
    </row>
    <row r="51" spans="1:28" ht="90">
      <c r="A51" s="13" t="s">
        <v>324</v>
      </c>
      <c r="B51" s="2" t="s">
        <v>285</v>
      </c>
      <c r="C51" s="14" t="s">
        <v>325</v>
      </c>
      <c r="D51" s="4" t="s">
        <v>326</v>
      </c>
      <c r="E51" s="8" t="s">
        <v>288</v>
      </c>
      <c r="F51" s="2" t="s">
        <v>149</v>
      </c>
      <c r="G51" s="2" t="s">
        <v>327</v>
      </c>
      <c r="H51" s="6">
        <v>468460</v>
      </c>
      <c r="I51" s="6">
        <v>368460</v>
      </c>
      <c r="J51" s="2" t="s">
        <v>290</v>
      </c>
      <c r="K51" s="2" t="s">
        <v>291</v>
      </c>
      <c r="L51" s="2" t="s">
        <v>37</v>
      </c>
      <c r="M51" s="7">
        <v>46203</v>
      </c>
      <c r="N51" s="2">
        <v>0</v>
      </c>
      <c r="O51" s="16" t="s">
        <v>39</v>
      </c>
      <c r="P51" s="18" t="s">
        <v>292</v>
      </c>
      <c r="Q51" s="2" t="s">
        <v>41</v>
      </c>
      <c r="R51" s="2" t="s">
        <v>42</v>
      </c>
      <c r="S51" s="2" t="s">
        <v>41</v>
      </c>
      <c r="U51" s="2" t="s">
        <v>72</v>
      </c>
      <c r="W51" s="2" t="s">
        <v>53</v>
      </c>
      <c r="Z51" s="2" t="e">
        <f>VLOOKUP(Tabela1[[#This Row],[ID]],'[1]Comparação PCA'!$B:$E,7,0)</f>
        <v>#REF!</v>
      </c>
      <c r="AA51" s="6">
        <f>VLOOKUP(Tabela1[[#This Row],[ID]],'[1]PCA TRF 2026'!$A:$K,10,0)</f>
        <v>468460</v>
      </c>
      <c r="AB51" s="9">
        <v>148</v>
      </c>
    </row>
    <row r="52" spans="1:28" ht="45">
      <c r="A52" s="13" t="s">
        <v>328</v>
      </c>
      <c r="B52" s="2" t="s">
        <v>285</v>
      </c>
      <c r="C52" s="14" t="s">
        <v>329</v>
      </c>
      <c r="D52" s="4" t="s">
        <v>330</v>
      </c>
      <c r="E52" s="8" t="s">
        <v>331</v>
      </c>
      <c r="F52" s="2" t="s">
        <v>149</v>
      </c>
      <c r="G52" s="2" t="s">
        <v>332</v>
      </c>
      <c r="H52" s="6">
        <v>211675</v>
      </c>
      <c r="I52" s="6">
        <v>111675</v>
      </c>
      <c r="J52" s="2" t="s">
        <v>290</v>
      </c>
      <c r="K52" s="2" t="s">
        <v>291</v>
      </c>
      <c r="L52" s="2" t="s">
        <v>37</v>
      </c>
      <c r="M52" s="7">
        <v>46142</v>
      </c>
      <c r="N52" s="2">
        <v>12</v>
      </c>
      <c r="O52" s="16" t="s">
        <v>39</v>
      </c>
      <c r="P52" s="18" t="s">
        <v>292</v>
      </c>
      <c r="Q52" s="2" t="s">
        <v>41</v>
      </c>
      <c r="R52" s="2" t="s">
        <v>42</v>
      </c>
      <c r="S52" s="2" t="s">
        <v>41</v>
      </c>
      <c r="U52" s="2" t="s">
        <v>72</v>
      </c>
      <c r="W52" s="2" t="s">
        <v>53</v>
      </c>
      <c r="Z52" s="2" t="e">
        <f>VLOOKUP(Tabela1[[#This Row],[ID]],'[1]Comparação PCA'!$B:$E,7,0)</f>
        <v>#REF!</v>
      </c>
      <c r="AA52" s="6">
        <f>VLOOKUP(Tabela1[[#This Row],[ID]],'[1]PCA TRF 2026'!$A:$K,10,0)</f>
        <v>211675</v>
      </c>
      <c r="AB52" s="9">
        <v>149</v>
      </c>
    </row>
    <row r="53" spans="1:28" ht="81" customHeight="1">
      <c r="A53" s="2" t="s">
        <v>333</v>
      </c>
      <c r="B53" s="2" t="s">
        <v>171</v>
      </c>
      <c r="C53" s="3" t="s">
        <v>334</v>
      </c>
      <c r="D53" s="4" t="s">
        <v>335</v>
      </c>
      <c r="E53" s="5" t="s">
        <v>125</v>
      </c>
      <c r="F53" s="2" t="s">
        <v>336</v>
      </c>
      <c r="G53" s="2" t="s">
        <v>283</v>
      </c>
      <c r="H53" s="6">
        <v>1619122.32</v>
      </c>
      <c r="I53" s="6">
        <v>1681144.92</v>
      </c>
      <c r="J53" s="2" t="s">
        <v>124</v>
      </c>
      <c r="K53" s="2" t="s">
        <v>37</v>
      </c>
      <c r="L53" s="2" t="s">
        <v>37</v>
      </c>
      <c r="M53" s="7">
        <v>46357</v>
      </c>
      <c r="N53" s="8" t="s">
        <v>125</v>
      </c>
      <c r="O53" s="2" t="s">
        <v>39</v>
      </c>
      <c r="P53" s="18" t="s">
        <v>71</v>
      </c>
      <c r="Q53" s="2" t="s">
        <v>41</v>
      </c>
      <c r="R53" s="2" t="s">
        <v>42</v>
      </c>
      <c r="S53" s="2" t="s">
        <v>41</v>
      </c>
      <c r="U53" s="2" t="s">
        <v>72</v>
      </c>
      <c r="W53" s="2" t="s">
        <v>53</v>
      </c>
      <c r="Z53" s="2" t="e">
        <f>VLOOKUP(Tabela1[[#This Row],[ID]],'[1]Comparação PCA'!$B:$E,7,0)</f>
        <v>#REF!</v>
      </c>
      <c r="AA53" s="6">
        <f>VLOOKUP(Tabela1[[#This Row],[ID]],'[1]PCA TRF 2026'!$A:$K,10,0)</f>
        <v>0</v>
      </c>
      <c r="AB53" s="9">
        <v>15</v>
      </c>
    </row>
    <row r="54" spans="1:28" ht="45">
      <c r="A54" s="13" t="s">
        <v>337</v>
      </c>
      <c r="B54" s="2" t="s">
        <v>285</v>
      </c>
      <c r="C54" s="14" t="s">
        <v>338</v>
      </c>
      <c r="D54" s="4" t="s">
        <v>339</v>
      </c>
      <c r="E54" s="8">
        <v>1</v>
      </c>
      <c r="F54" s="2" t="s">
        <v>48</v>
      </c>
      <c r="G54" s="2" t="s">
        <v>340</v>
      </c>
      <c r="H54" s="6">
        <v>200143</v>
      </c>
      <c r="I54" s="6">
        <v>200143</v>
      </c>
      <c r="J54" s="2" t="s">
        <v>341</v>
      </c>
      <c r="K54" s="2" t="s">
        <v>291</v>
      </c>
      <c r="L54" s="2" t="s">
        <v>37</v>
      </c>
      <c r="M54" s="7">
        <v>46142</v>
      </c>
      <c r="N54" s="2">
        <v>12</v>
      </c>
      <c r="O54" s="16" t="s">
        <v>39</v>
      </c>
      <c r="P54" s="18" t="s">
        <v>292</v>
      </c>
      <c r="Q54" s="2" t="s">
        <v>41</v>
      </c>
      <c r="R54" s="2" t="s">
        <v>42</v>
      </c>
      <c r="S54" s="2" t="s">
        <v>41</v>
      </c>
      <c r="U54" s="2" t="s">
        <v>72</v>
      </c>
      <c r="W54" s="2" t="s">
        <v>53</v>
      </c>
      <c r="Z54" s="2" t="e">
        <f>VLOOKUP(Tabela1[[#This Row],[ID]],'[1]Comparação PCA'!$B:$E,7,0)</f>
        <v>#REF!</v>
      </c>
      <c r="AA54" s="6">
        <f>VLOOKUP(Tabela1[[#This Row],[ID]],'[1]PCA TRF 2026'!$A:$K,10,0)</f>
        <v>200143</v>
      </c>
      <c r="AB54" s="9">
        <v>150</v>
      </c>
    </row>
    <row r="55" spans="1:28" ht="45">
      <c r="A55" s="13" t="s">
        <v>342</v>
      </c>
      <c r="B55" s="2" t="s">
        <v>285</v>
      </c>
      <c r="C55" s="14" t="s">
        <v>343</v>
      </c>
      <c r="D55" s="4" t="s">
        <v>344</v>
      </c>
      <c r="E55" s="8" t="s">
        <v>345</v>
      </c>
      <c r="F55" s="2" t="s">
        <v>149</v>
      </c>
      <c r="G55" s="2" t="s">
        <v>346</v>
      </c>
      <c r="H55" s="6">
        <v>800000</v>
      </c>
      <c r="I55" s="6">
        <v>400000</v>
      </c>
      <c r="J55" s="2" t="s">
        <v>341</v>
      </c>
      <c r="K55" s="2" t="s">
        <v>291</v>
      </c>
      <c r="L55" s="2" t="s">
        <v>37</v>
      </c>
      <c r="M55" s="7">
        <v>46172</v>
      </c>
      <c r="N55" s="2">
        <v>0</v>
      </c>
      <c r="O55" s="16" t="s">
        <v>39</v>
      </c>
      <c r="P55" s="18" t="s">
        <v>292</v>
      </c>
      <c r="Q55" s="2" t="s">
        <v>41</v>
      </c>
      <c r="R55" s="2" t="s">
        <v>42</v>
      </c>
      <c r="S55" s="2" t="s">
        <v>41</v>
      </c>
      <c r="U55" s="2" t="s">
        <v>72</v>
      </c>
      <c r="W55" s="2" t="s">
        <v>53</v>
      </c>
      <c r="Z55" s="2" t="e">
        <f>VLOOKUP(Tabela1[[#This Row],[ID]],'[1]Comparação PCA'!$B:$E,7,0)</f>
        <v>#REF!</v>
      </c>
      <c r="AA55" s="6">
        <f>VLOOKUP(Tabela1[[#This Row],[ID]],'[1]PCA TRF 2026'!$A:$K,10,0)</f>
        <v>800000</v>
      </c>
      <c r="AB55" s="9">
        <v>151</v>
      </c>
    </row>
    <row r="56" spans="1:28" ht="72.75">
      <c r="A56" s="13" t="s">
        <v>347</v>
      </c>
      <c r="B56" s="14" t="s">
        <v>45</v>
      </c>
      <c r="C56" s="14" t="s">
        <v>165</v>
      </c>
      <c r="D56" s="4" t="s">
        <v>348</v>
      </c>
      <c r="E56" s="2">
        <v>4</v>
      </c>
      <c r="F56" s="2" t="s">
        <v>300</v>
      </c>
      <c r="G56" s="2" t="s">
        <v>349</v>
      </c>
      <c r="H56" s="6">
        <f>2192.55+730.85</f>
        <v>2923.4</v>
      </c>
      <c r="I56" s="6">
        <v>2923.4</v>
      </c>
      <c r="J56" s="2" t="s">
        <v>350</v>
      </c>
      <c r="K56" s="2" t="s">
        <v>37</v>
      </c>
      <c r="L56" s="2" t="s">
        <v>37</v>
      </c>
      <c r="M56" s="7">
        <v>46052</v>
      </c>
      <c r="N56" s="2">
        <v>12</v>
      </c>
      <c r="O56" s="16" t="s">
        <v>79</v>
      </c>
      <c r="P56" s="18" t="s">
        <v>351</v>
      </c>
      <c r="Q56" s="2" t="s">
        <v>41</v>
      </c>
      <c r="R56" s="2" t="s">
        <v>42</v>
      </c>
      <c r="S56" s="2" t="s">
        <v>41</v>
      </c>
      <c r="U56" s="2" t="s">
        <v>54</v>
      </c>
      <c r="W56" s="2" t="s">
        <v>41</v>
      </c>
      <c r="Z56" s="2" t="e">
        <f>VLOOKUP(Tabela1[[#This Row],[ID]],'[1]Comparação PCA'!$B:$E,7,0)</f>
        <v>#REF!</v>
      </c>
      <c r="AA56" s="6">
        <f>VLOOKUP(Tabela1[[#This Row],[ID]],'[1]PCA TRF 2026'!$A:$K,10,0)</f>
        <v>2923.4</v>
      </c>
      <c r="AB56" s="9">
        <v>152</v>
      </c>
    </row>
    <row r="57" spans="1:28" ht="188.25">
      <c r="A57" s="13" t="s">
        <v>352</v>
      </c>
      <c r="B57" s="14" t="s">
        <v>45</v>
      </c>
      <c r="C57" s="14" t="s">
        <v>165</v>
      </c>
      <c r="D57" s="4" t="s">
        <v>353</v>
      </c>
      <c r="E57" s="2">
        <v>4</v>
      </c>
      <c r="F57" s="2" t="s">
        <v>300</v>
      </c>
      <c r="G57" s="2" t="s">
        <v>354</v>
      </c>
      <c r="H57" s="6">
        <v>14400</v>
      </c>
      <c r="I57" s="6">
        <v>14400</v>
      </c>
      <c r="J57" s="2" t="s">
        <v>355</v>
      </c>
      <c r="K57" s="2" t="s">
        <v>356</v>
      </c>
      <c r="L57" s="2" t="s">
        <v>37</v>
      </c>
      <c r="M57" s="7">
        <v>46052</v>
      </c>
      <c r="N57" s="2">
        <v>12</v>
      </c>
      <c r="O57" s="16" t="s">
        <v>39</v>
      </c>
      <c r="P57" s="18" t="s">
        <v>351</v>
      </c>
      <c r="Q57" s="2" t="s">
        <v>41</v>
      </c>
      <c r="R57" s="2" t="s">
        <v>42</v>
      </c>
      <c r="S57" s="2" t="s">
        <v>41</v>
      </c>
      <c r="U57" s="2" t="s">
        <v>54</v>
      </c>
      <c r="W57" s="2" t="s">
        <v>41</v>
      </c>
      <c r="Z57" s="2" t="e">
        <f>VLOOKUP(Tabela1[[#This Row],[ID]],'[1]Comparação PCA'!$B:$E,7,0)</f>
        <v>#REF!</v>
      </c>
      <c r="AA57" s="6">
        <f>VLOOKUP(Tabela1[[#This Row],[ID]],'[1]PCA TRF 2026'!$A:$K,10,0)</f>
        <v>14400</v>
      </c>
      <c r="AB57" s="9">
        <v>153</v>
      </c>
    </row>
    <row r="58" spans="1:28" ht="60">
      <c r="A58" s="13" t="s">
        <v>357</v>
      </c>
      <c r="B58" s="2" t="s">
        <v>171</v>
      </c>
      <c r="C58" s="14" t="s">
        <v>358</v>
      </c>
      <c r="D58" s="4" t="s">
        <v>359</v>
      </c>
      <c r="E58" s="5" t="s">
        <v>32</v>
      </c>
      <c r="F58" s="2" t="s">
        <v>161</v>
      </c>
      <c r="G58" s="16" t="s">
        <v>360</v>
      </c>
      <c r="H58" s="6">
        <v>28914</v>
      </c>
      <c r="I58" s="6">
        <v>28914</v>
      </c>
      <c r="J58" s="16" t="s">
        <v>361</v>
      </c>
      <c r="K58" s="16" t="s">
        <v>37</v>
      </c>
      <c r="L58" s="2" t="s">
        <v>37</v>
      </c>
      <c r="M58" s="7">
        <v>46203</v>
      </c>
      <c r="N58" s="2">
        <v>0</v>
      </c>
      <c r="O58" s="16" t="s">
        <v>79</v>
      </c>
      <c r="P58" s="18" t="s">
        <v>249</v>
      </c>
      <c r="Q58" s="2" t="s">
        <v>41</v>
      </c>
      <c r="R58" s="2" t="s">
        <v>42</v>
      </c>
      <c r="S58" s="2" t="s">
        <v>41</v>
      </c>
      <c r="U58" s="2" t="s">
        <v>54</v>
      </c>
      <c r="W58" s="2" t="s">
        <v>41</v>
      </c>
      <c r="Z58" s="2" t="e">
        <f>VLOOKUP(Tabela1[[#This Row],[ID]],'[1]Comparação PCA'!$B:$E,7,0)</f>
        <v>#REF!</v>
      </c>
      <c r="AA58" s="6">
        <f>VLOOKUP(Tabela1[[#This Row],[ID]],'[1]PCA TRF 2026'!$A:$K,10,0)</f>
        <v>28914</v>
      </c>
      <c r="AB58" s="9">
        <v>154</v>
      </c>
    </row>
    <row r="59" spans="1:28" ht="107.25" customHeight="1">
      <c r="A59" s="13" t="s">
        <v>362</v>
      </c>
      <c r="B59" s="14" t="s">
        <v>128</v>
      </c>
      <c r="C59" s="17" t="s">
        <v>363</v>
      </c>
      <c r="D59" s="4" t="s">
        <v>364</v>
      </c>
      <c r="E59" s="16" t="s">
        <v>95</v>
      </c>
      <c r="F59" s="16" t="s">
        <v>48</v>
      </c>
      <c r="G59" s="16" t="s">
        <v>365</v>
      </c>
      <c r="H59" s="6">
        <v>1450829.1</v>
      </c>
      <c r="I59" s="6">
        <v>1450829.1</v>
      </c>
      <c r="J59" s="16" t="s">
        <v>366</v>
      </c>
      <c r="K59" s="2" t="s">
        <v>37</v>
      </c>
      <c r="L59" s="2" t="s">
        <v>37</v>
      </c>
      <c r="M59" s="7">
        <v>46023</v>
      </c>
      <c r="N59" s="2">
        <v>30</v>
      </c>
      <c r="O59" s="16" t="s">
        <v>39</v>
      </c>
      <c r="P59" s="18" t="s">
        <v>92</v>
      </c>
      <c r="Q59" s="2" t="s">
        <v>41</v>
      </c>
      <c r="R59" s="2" t="s">
        <v>367</v>
      </c>
      <c r="S59" s="2" t="s">
        <v>53</v>
      </c>
      <c r="U59" s="2" t="s">
        <v>72</v>
      </c>
      <c r="W59" s="2" t="s">
        <v>53</v>
      </c>
      <c r="Z59" s="2" t="e">
        <f>VLOOKUP(Tabela1[[#This Row],[ID]],'[1]Comparação PCA'!$B:$E,7,0)</f>
        <v>#REF!</v>
      </c>
      <c r="AA59" s="6">
        <f>VLOOKUP(Tabela1[[#This Row],[ID]],'[1]PCA TRF 2026'!$A:$K,10,0)</f>
        <v>1450829.1</v>
      </c>
      <c r="AB59" s="9">
        <v>155</v>
      </c>
    </row>
    <row r="60" spans="1:28" ht="108" customHeight="1">
      <c r="A60" s="13" t="s">
        <v>368</v>
      </c>
      <c r="B60" s="14" t="s">
        <v>128</v>
      </c>
      <c r="C60" s="17" t="s">
        <v>369</v>
      </c>
      <c r="D60" s="4" t="s">
        <v>370</v>
      </c>
      <c r="E60" s="16" t="s">
        <v>95</v>
      </c>
      <c r="F60" s="16" t="s">
        <v>48</v>
      </c>
      <c r="G60" s="16" t="s">
        <v>371</v>
      </c>
      <c r="H60" s="6">
        <v>3233862.58</v>
      </c>
      <c r="I60" s="6">
        <v>3233862.58</v>
      </c>
      <c r="J60" s="16" t="s">
        <v>366</v>
      </c>
      <c r="K60" s="2" t="s">
        <v>37</v>
      </c>
      <c r="L60" s="2" t="s">
        <v>37</v>
      </c>
      <c r="M60" s="7">
        <v>46023</v>
      </c>
      <c r="N60" s="2">
        <v>30</v>
      </c>
      <c r="O60" s="16" t="s">
        <v>39</v>
      </c>
      <c r="P60" s="18" t="s">
        <v>133</v>
      </c>
      <c r="Q60" s="2" t="s">
        <v>41</v>
      </c>
      <c r="R60" s="2" t="s">
        <v>367</v>
      </c>
      <c r="S60" s="2" t="s">
        <v>53</v>
      </c>
      <c r="U60" s="2" t="s">
        <v>72</v>
      </c>
      <c r="W60" s="2" t="s">
        <v>53</v>
      </c>
      <c r="Z60" s="2" t="e">
        <f>VLOOKUP(Tabela1[[#This Row],[ID]],'[1]Comparação PCA'!$B:$E,7,0)</f>
        <v>#REF!</v>
      </c>
      <c r="AA60" s="6">
        <f>VLOOKUP(Tabela1[[#This Row],[ID]],'[1]PCA TRF 2026'!$A:$K,10,0)</f>
        <v>3233862.58</v>
      </c>
      <c r="AB60" s="9">
        <v>156</v>
      </c>
    </row>
    <row r="61" spans="1:28" ht="120">
      <c r="A61" s="13" t="s">
        <v>372</v>
      </c>
      <c r="B61" s="14" t="s">
        <v>128</v>
      </c>
      <c r="C61" s="17" t="s">
        <v>373</v>
      </c>
      <c r="D61" s="4" t="s">
        <v>374</v>
      </c>
      <c r="E61" s="16" t="s">
        <v>95</v>
      </c>
      <c r="F61" s="16" t="s">
        <v>48</v>
      </c>
      <c r="G61" s="16" t="s">
        <v>375</v>
      </c>
      <c r="H61" s="6">
        <v>3543319.21</v>
      </c>
      <c r="I61" s="6">
        <v>3543319.2060000002</v>
      </c>
      <c r="J61" s="16" t="s">
        <v>376</v>
      </c>
      <c r="K61" s="2" t="s">
        <v>37</v>
      </c>
      <c r="L61" s="2" t="s">
        <v>37</v>
      </c>
      <c r="M61" s="7">
        <v>46082</v>
      </c>
      <c r="N61" s="2">
        <v>60</v>
      </c>
      <c r="O61" s="16" t="s">
        <v>39</v>
      </c>
      <c r="P61" s="18" t="s">
        <v>86</v>
      </c>
      <c r="Q61" s="2" t="s">
        <v>41</v>
      </c>
      <c r="R61" s="2" t="s">
        <v>367</v>
      </c>
      <c r="S61" s="2" t="s">
        <v>53</v>
      </c>
      <c r="U61" s="2" t="s">
        <v>72</v>
      </c>
      <c r="W61" s="2" t="s">
        <v>53</v>
      </c>
      <c r="Z61" s="2" t="e">
        <f>VLOOKUP(Tabela1[[#This Row],[ID]],'[1]Comparação PCA'!$B:$E,7,0)</f>
        <v>#REF!</v>
      </c>
      <c r="AA61" s="6">
        <f>VLOOKUP(Tabela1[[#This Row],[ID]],'[1]PCA TRF 2026'!$A:$K,10,0)</f>
        <v>3543319.2060000002</v>
      </c>
      <c r="AB61" s="9">
        <v>157</v>
      </c>
    </row>
    <row r="62" spans="1:28" ht="60">
      <c r="A62" s="2" t="s">
        <v>377</v>
      </c>
      <c r="B62" s="2" t="s">
        <v>171</v>
      </c>
      <c r="C62" s="3" t="s">
        <v>378</v>
      </c>
      <c r="D62" s="4" t="s">
        <v>379</v>
      </c>
      <c r="E62" s="5" t="s">
        <v>243</v>
      </c>
      <c r="F62" s="2" t="s">
        <v>149</v>
      </c>
      <c r="G62" s="2" t="s">
        <v>380</v>
      </c>
      <c r="H62" s="6">
        <v>1067.46</v>
      </c>
      <c r="I62" s="6">
        <v>1067.46</v>
      </c>
      <c r="J62" s="2" t="s">
        <v>381</v>
      </c>
      <c r="K62" s="2" t="s">
        <v>37</v>
      </c>
      <c r="L62" s="2" t="s">
        <v>37</v>
      </c>
      <c r="M62" s="7">
        <v>46087</v>
      </c>
      <c r="N62" s="8" t="s">
        <v>38</v>
      </c>
      <c r="O62" s="2" t="s">
        <v>79</v>
      </c>
      <c r="P62" s="18" t="s">
        <v>86</v>
      </c>
      <c r="Q62" s="2" t="s">
        <v>41</v>
      </c>
      <c r="R62" s="2" t="s">
        <v>42</v>
      </c>
      <c r="S62" s="2" t="s">
        <v>41</v>
      </c>
      <c r="U62" s="2" t="s">
        <v>54</v>
      </c>
      <c r="W62" s="2" t="s">
        <v>41</v>
      </c>
      <c r="Z62" s="2" t="e">
        <f>VLOOKUP(Tabela1[[#This Row],[ID]],'[1]Comparação PCA'!$B:$E,7,0)</f>
        <v>#REF!</v>
      </c>
      <c r="AA62" s="6">
        <f>VLOOKUP(Tabela1[[#This Row],[ID]],'[1]PCA TRF 2026'!$A:$K,10,0)</f>
        <v>1067.46</v>
      </c>
      <c r="AB62" s="9">
        <v>17</v>
      </c>
    </row>
    <row r="63" spans="1:28" ht="105">
      <c r="A63" s="2" t="s">
        <v>382</v>
      </c>
      <c r="B63" s="2" t="s">
        <v>171</v>
      </c>
      <c r="C63" s="3" t="s">
        <v>383</v>
      </c>
      <c r="D63" s="4" t="s">
        <v>384</v>
      </c>
      <c r="E63" s="5" t="s">
        <v>385</v>
      </c>
      <c r="F63" s="2" t="s">
        <v>149</v>
      </c>
      <c r="G63" s="2" t="s">
        <v>386</v>
      </c>
      <c r="H63" s="6">
        <v>8627.92</v>
      </c>
      <c r="I63" s="6">
        <v>8627.92</v>
      </c>
      <c r="J63" s="2" t="s">
        <v>77</v>
      </c>
      <c r="K63" s="2" t="s">
        <v>387</v>
      </c>
      <c r="L63" s="2" t="s">
        <v>37</v>
      </c>
      <c r="M63" s="7">
        <v>46087</v>
      </c>
      <c r="N63" s="8" t="s">
        <v>38</v>
      </c>
      <c r="O63" s="2" t="s">
        <v>63</v>
      </c>
      <c r="P63" s="18" t="s">
        <v>86</v>
      </c>
      <c r="Q63" s="2" t="s">
        <v>41</v>
      </c>
      <c r="R63" s="2" t="s">
        <v>42</v>
      </c>
      <c r="S63" s="2" t="s">
        <v>41</v>
      </c>
      <c r="U63" s="2" t="s">
        <v>54</v>
      </c>
      <c r="W63" s="2" t="s">
        <v>41</v>
      </c>
      <c r="Z63" s="2" t="e">
        <f>VLOOKUP(Tabela1[[#This Row],[ID]],'[1]Comparação PCA'!$B:$E,7,0)</f>
        <v>#REF!</v>
      </c>
      <c r="AA63" s="6">
        <f>VLOOKUP(Tabela1[[#This Row],[ID]],'[1]PCA TRF 2026'!$A:$K,10,0)</f>
        <v>8627.92</v>
      </c>
      <c r="AB63" s="9">
        <v>18</v>
      </c>
    </row>
    <row r="64" spans="1:28" ht="105">
      <c r="A64" s="2" t="s">
        <v>388</v>
      </c>
      <c r="B64" s="2" t="s">
        <v>171</v>
      </c>
      <c r="C64" s="3" t="s">
        <v>389</v>
      </c>
      <c r="D64" s="4" t="s">
        <v>390</v>
      </c>
      <c r="E64" s="5" t="s">
        <v>385</v>
      </c>
      <c r="F64" s="2" t="s">
        <v>149</v>
      </c>
      <c r="G64" s="2" t="s">
        <v>391</v>
      </c>
      <c r="H64" s="6">
        <v>9682.92</v>
      </c>
      <c r="I64" s="6">
        <v>9682.92</v>
      </c>
      <c r="J64" s="2" t="s">
        <v>392</v>
      </c>
      <c r="K64" s="2" t="s">
        <v>37</v>
      </c>
      <c r="L64" s="2" t="s">
        <v>37</v>
      </c>
      <c r="M64" s="7">
        <v>46087</v>
      </c>
      <c r="N64" s="8" t="s">
        <v>38</v>
      </c>
      <c r="O64" s="2" t="s">
        <v>63</v>
      </c>
      <c r="P64" s="18" t="s">
        <v>86</v>
      </c>
      <c r="Q64" s="2" t="s">
        <v>41</v>
      </c>
      <c r="R64" s="2" t="s">
        <v>42</v>
      </c>
      <c r="S64" s="2" t="s">
        <v>41</v>
      </c>
      <c r="U64" s="2" t="s">
        <v>54</v>
      </c>
      <c r="W64" s="2" t="s">
        <v>41</v>
      </c>
      <c r="Z64" s="2" t="e">
        <f>VLOOKUP(Tabela1[[#This Row],[ID]],'[1]Comparação PCA'!$B:$E,7,0)</f>
        <v>#REF!</v>
      </c>
      <c r="AA64" s="6">
        <f>VLOOKUP(Tabela1[[#This Row],[ID]],'[1]PCA TRF 2026'!$A:$K,10,0)</f>
        <v>9682.92</v>
      </c>
      <c r="AB64" s="9">
        <v>19</v>
      </c>
    </row>
    <row r="65" spans="1:28" ht="45">
      <c r="A65" s="28" t="s">
        <v>393</v>
      </c>
      <c r="B65" s="28" t="s">
        <v>171</v>
      </c>
      <c r="C65" s="29" t="s">
        <v>394</v>
      </c>
      <c r="D65" s="30" t="s">
        <v>395</v>
      </c>
      <c r="E65" s="31">
        <v>1</v>
      </c>
      <c r="F65" s="28" t="s">
        <v>48</v>
      </c>
      <c r="G65" s="28" t="s">
        <v>396</v>
      </c>
      <c r="H65" s="6">
        <v>12186000</v>
      </c>
      <c r="I65" s="32">
        <v>0</v>
      </c>
      <c r="J65" s="2" t="s">
        <v>254</v>
      </c>
      <c r="K65" s="2" t="s">
        <v>37</v>
      </c>
      <c r="L65" s="2" t="s">
        <v>37</v>
      </c>
      <c r="M65" s="7">
        <v>46357</v>
      </c>
      <c r="N65" s="8" t="s">
        <v>38</v>
      </c>
      <c r="O65" s="2" t="s">
        <v>39</v>
      </c>
      <c r="P65" s="18" t="s">
        <v>71</v>
      </c>
      <c r="Q65" s="2" t="s">
        <v>41</v>
      </c>
      <c r="R65" s="2" t="s">
        <v>42</v>
      </c>
      <c r="S65" s="2" t="s">
        <v>53</v>
      </c>
      <c r="U65" s="2" t="s">
        <v>72</v>
      </c>
      <c r="W65" s="2" t="s">
        <v>53</v>
      </c>
      <c r="Z65" s="2" t="e">
        <f>VLOOKUP(Tabela1[[#This Row],[ID]],'[1]Comparação PCA'!$B:$E,7,0)</f>
        <v>#REF!</v>
      </c>
      <c r="AA65" s="6">
        <f>VLOOKUP(Tabela1[[#This Row],[ID]],'[1]PCA TRF 2026'!$A:$K,10,0)</f>
        <v>0</v>
      </c>
      <c r="AB65" s="9">
        <v>20</v>
      </c>
    </row>
    <row r="66" spans="1:28" ht="57.75">
      <c r="A66" s="2" t="s">
        <v>397</v>
      </c>
      <c r="B66" s="2" t="s">
        <v>285</v>
      </c>
      <c r="C66" s="2" t="s">
        <v>398</v>
      </c>
      <c r="D66" s="4" t="s">
        <v>399</v>
      </c>
      <c r="E66" s="5" t="s">
        <v>95</v>
      </c>
      <c r="F66" s="2" t="s">
        <v>48</v>
      </c>
      <c r="G66" s="2" t="s">
        <v>400</v>
      </c>
      <c r="H66" s="6">
        <v>4700000</v>
      </c>
      <c r="I66" s="6">
        <v>0</v>
      </c>
      <c r="J66" s="2" t="s">
        <v>290</v>
      </c>
      <c r="K66" s="2" t="s">
        <v>401</v>
      </c>
      <c r="L66" s="2" t="s">
        <v>402</v>
      </c>
      <c r="M66" s="7">
        <v>46142</v>
      </c>
      <c r="N66" s="8" t="s">
        <v>125</v>
      </c>
      <c r="O66" s="2" t="s">
        <v>39</v>
      </c>
      <c r="P66" s="18" t="s">
        <v>40</v>
      </c>
      <c r="Q66" s="2" t="s">
        <v>41</v>
      </c>
      <c r="R66" s="2" t="s">
        <v>42</v>
      </c>
      <c r="S66" s="2" t="s">
        <v>53</v>
      </c>
      <c r="U66" s="2" t="s">
        <v>72</v>
      </c>
      <c r="W66" s="2" t="s">
        <v>53</v>
      </c>
      <c r="Z66" s="2" t="e">
        <f>VLOOKUP(Tabela1[[#This Row],[ID]],'[1]Comparação PCA'!$B:$E,7,0)</f>
        <v>#REF!</v>
      </c>
      <c r="AA66" s="6">
        <f>VLOOKUP(Tabela1[[#This Row],[ID]],'[1]PCA TRF 2026'!$A:$K,10,0)</f>
        <v>4700000</v>
      </c>
      <c r="AB66" s="9">
        <v>21</v>
      </c>
    </row>
    <row r="67" spans="1:28" ht="71.25" customHeight="1">
      <c r="A67" s="2" t="s">
        <v>403</v>
      </c>
      <c r="B67" s="2" t="s">
        <v>45</v>
      </c>
      <c r="C67" s="2" t="s">
        <v>404</v>
      </c>
      <c r="D67" s="4" t="s">
        <v>405</v>
      </c>
      <c r="E67" s="5" t="s">
        <v>95</v>
      </c>
      <c r="F67" s="2" t="s">
        <v>406</v>
      </c>
      <c r="G67" s="2" t="s">
        <v>407</v>
      </c>
      <c r="H67" s="6">
        <v>35000</v>
      </c>
      <c r="I67" s="6">
        <v>35000</v>
      </c>
      <c r="J67" s="2" t="s">
        <v>408</v>
      </c>
      <c r="K67" s="2" t="s">
        <v>37</v>
      </c>
      <c r="L67" s="2" t="s">
        <v>37</v>
      </c>
      <c r="M67" s="7">
        <v>46052</v>
      </c>
      <c r="N67" s="8" t="s">
        <v>125</v>
      </c>
      <c r="O67" s="2" t="s">
        <v>39</v>
      </c>
      <c r="P67" s="18" t="s">
        <v>133</v>
      </c>
      <c r="Q67" s="2" t="s">
        <v>41</v>
      </c>
      <c r="R67" s="2" t="s">
        <v>42</v>
      </c>
      <c r="S67" s="2" t="s">
        <v>41</v>
      </c>
      <c r="U67" s="2" t="s">
        <v>54</v>
      </c>
      <c r="W67" s="2" t="s">
        <v>41</v>
      </c>
      <c r="Z67" s="2" t="e">
        <f>VLOOKUP(Tabela1[[#This Row],[ID]],'[1]Comparação PCA'!$B:$E,7,0)</f>
        <v>#REF!</v>
      </c>
      <c r="AA67" s="6">
        <f>VLOOKUP(Tabela1[[#This Row],[ID]],'[1]PCA TRF 2026'!$A:$K,10,0)</f>
        <v>35000</v>
      </c>
      <c r="AB67" s="9">
        <v>22</v>
      </c>
    </row>
    <row r="68" spans="1:28" ht="86.25" customHeight="1">
      <c r="A68" s="2" t="s">
        <v>409</v>
      </c>
      <c r="B68" s="2" t="s">
        <v>285</v>
      </c>
      <c r="C68" s="3" t="s">
        <v>410</v>
      </c>
      <c r="D68" s="4" t="s">
        <v>411</v>
      </c>
      <c r="E68" s="5" t="s">
        <v>296</v>
      </c>
      <c r="F68" s="2" t="s">
        <v>149</v>
      </c>
      <c r="G68" s="2" t="s">
        <v>412</v>
      </c>
      <c r="H68" s="6">
        <v>95850</v>
      </c>
      <c r="I68" s="6">
        <v>0</v>
      </c>
      <c r="J68" s="2" t="s">
        <v>124</v>
      </c>
      <c r="K68" s="2" t="s">
        <v>37</v>
      </c>
      <c r="L68" s="2" t="s">
        <v>37</v>
      </c>
      <c r="M68" s="7">
        <v>46142</v>
      </c>
      <c r="N68" s="8" t="s">
        <v>38</v>
      </c>
      <c r="O68" s="2" t="s">
        <v>39</v>
      </c>
      <c r="P68" s="18" t="s">
        <v>86</v>
      </c>
      <c r="Q68" s="2" t="s">
        <v>41</v>
      </c>
      <c r="R68" s="2" t="s">
        <v>42</v>
      </c>
      <c r="S68" s="2" t="s">
        <v>41</v>
      </c>
      <c r="U68" s="2" t="s">
        <v>72</v>
      </c>
      <c r="W68" s="2" t="s">
        <v>53</v>
      </c>
      <c r="Z68" s="2" t="e">
        <f>VLOOKUP(Tabela1[[#This Row],[ID]],'[1]Comparação PCA'!$B:$E,7,0)</f>
        <v>#REF!</v>
      </c>
      <c r="AA68" s="6">
        <f>VLOOKUP(Tabela1[[#This Row],[ID]],'[1]PCA TRF 2026'!$A:$K,10,0)</f>
        <v>0</v>
      </c>
      <c r="AB68" s="9">
        <v>23</v>
      </c>
    </row>
    <row r="69" spans="1:28" ht="77.25" customHeight="1">
      <c r="A69" s="2" t="s">
        <v>413</v>
      </c>
      <c r="B69" s="2" t="s">
        <v>171</v>
      </c>
      <c r="C69" s="3" t="s">
        <v>414</v>
      </c>
      <c r="D69" s="4" t="s">
        <v>415</v>
      </c>
      <c r="E69" s="5" t="s">
        <v>32</v>
      </c>
      <c r="F69" s="2" t="s">
        <v>161</v>
      </c>
      <c r="G69" s="2" t="s">
        <v>416</v>
      </c>
      <c r="H69" s="6">
        <v>180000</v>
      </c>
      <c r="I69" s="6">
        <v>140000</v>
      </c>
      <c r="J69" s="2" t="s">
        <v>417</v>
      </c>
      <c r="K69" s="2" t="s">
        <v>37</v>
      </c>
      <c r="L69" s="2" t="s">
        <v>37</v>
      </c>
      <c r="M69" s="7">
        <v>46387</v>
      </c>
      <c r="N69" s="8" t="s">
        <v>38</v>
      </c>
      <c r="O69" s="2" t="s">
        <v>39</v>
      </c>
      <c r="P69" s="18" t="s">
        <v>86</v>
      </c>
      <c r="Q69" s="2" t="s">
        <v>41</v>
      </c>
      <c r="R69" s="2" t="s">
        <v>42</v>
      </c>
      <c r="S69" s="2" t="s">
        <v>41</v>
      </c>
      <c r="U69" s="2" t="s">
        <v>72</v>
      </c>
      <c r="W69" s="2" t="s">
        <v>53</v>
      </c>
      <c r="Z69" s="2" t="e">
        <f>VLOOKUP(Tabela1[[#This Row],[ID]],'[1]Comparação PCA'!$B:$E,7,0)</f>
        <v>#REF!</v>
      </c>
      <c r="AA69" s="6">
        <f>VLOOKUP(Tabela1[[#This Row],[ID]],'[1]PCA TRF 2026'!$A:$K,10,0)</f>
        <v>180000</v>
      </c>
      <c r="AB69" s="9">
        <v>24</v>
      </c>
    </row>
    <row r="70" spans="1:28" ht="60">
      <c r="A70" s="2" t="s">
        <v>418</v>
      </c>
      <c r="B70" s="2" t="s">
        <v>171</v>
      </c>
      <c r="C70" s="3" t="s">
        <v>419</v>
      </c>
      <c r="D70" s="4" t="s">
        <v>420</v>
      </c>
      <c r="E70" s="5" t="s">
        <v>32</v>
      </c>
      <c r="F70" s="2" t="s">
        <v>161</v>
      </c>
      <c r="G70" s="2" t="s">
        <v>421</v>
      </c>
      <c r="H70" s="6">
        <v>600000</v>
      </c>
      <c r="I70" s="6">
        <v>0</v>
      </c>
      <c r="J70" s="2" t="s">
        <v>218</v>
      </c>
      <c r="K70" s="2" t="s">
        <v>37</v>
      </c>
      <c r="L70" s="2" t="s">
        <v>422</v>
      </c>
      <c r="M70" s="7">
        <v>46387</v>
      </c>
      <c r="N70" s="8" t="s">
        <v>38</v>
      </c>
      <c r="O70" s="2" t="s">
        <v>39</v>
      </c>
      <c r="P70" s="18" t="s">
        <v>86</v>
      </c>
      <c r="Q70" s="2" t="s">
        <v>41</v>
      </c>
      <c r="R70" s="2" t="s">
        <v>42</v>
      </c>
      <c r="S70" s="2" t="s">
        <v>41</v>
      </c>
      <c r="U70" s="2" t="s">
        <v>72</v>
      </c>
      <c r="W70" s="2" t="s">
        <v>53</v>
      </c>
      <c r="Z70" s="2" t="e">
        <f>VLOOKUP(Tabela1[[#This Row],[ID]],'[1]Comparação PCA'!$B:$E,7,0)</f>
        <v>#REF!</v>
      </c>
      <c r="AA70" s="6">
        <f>VLOOKUP(Tabela1[[#This Row],[ID]],'[1]PCA TRF 2026'!$A:$K,10,0)</f>
        <v>600000</v>
      </c>
      <c r="AB70" s="9">
        <v>25</v>
      </c>
    </row>
    <row r="71" spans="1:28" ht="73.5" customHeight="1">
      <c r="A71" s="2" t="s">
        <v>423</v>
      </c>
      <c r="B71" s="2" t="s">
        <v>45</v>
      </c>
      <c r="C71" s="2" t="s">
        <v>404</v>
      </c>
      <c r="D71" s="4" t="s">
        <v>424</v>
      </c>
      <c r="E71" s="5" t="s">
        <v>425</v>
      </c>
      <c r="F71" s="2" t="s">
        <v>426</v>
      </c>
      <c r="G71" s="2" t="s">
        <v>427</v>
      </c>
      <c r="H71" s="6">
        <v>4493.04</v>
      </c>
      <c r="I71" s="6">
        <v>4493.04</v>
      </c>
      <c r="J71" s="2" t="s">
        <v>408</v>
      </c>
      <c r="K71" s="2" t="s">
        <v>37</v>
      </c>
      <c r="L71" s="2" t="s">
        <v>37</v>
      </c>
      <c r="M71" s="7">
        <v>46052</v>
      </c>
      <c r="N71" s="8" t="s">
        <v>125</v>
      </c>
      <c r="O71" s="2" t="s">
        <v>79</v>
      </c>
      <c r="P71" s="18" t="s">
        <v>351</v>
      </c>
      <c r="Q71" s="2" t="s">
        <v>41</v>
      </c>
      <c r="R71" s="2" t="s">
        <v>42</v>
      </c>
      <c r="S71" s="2" t="s">
        <v>41</v>
      </c>
      <c r="U71" s="2" t="s">
        <v>54</v>
      </c>
      <c r="W71" s="2" t="s">
        <v>41</v>
      </c>
      <c r="Z71" s="2" t="e">
        <f>VLOOKUP(Tabela1[[#This Row],[ID]],'[1]Comparação PCA'!$B:$E,7,0)</f>
        <v>#REF!</v>
      </c>
      <c r="AA71" s="6">
        <f>VLOOKUP(Tabela1[[#This Row],[ID]],'[1]PCA TRF 2026'!$A:$K,10,0)</f>
        <v>4493.04</v>
      </c>
      <c r="AB71" s="9">
        <v>26</v>
      </c>
    </row>
    <row r="72" spans="1:28" ht="84" customHeight="1">
      <c r="A72" s="2" t="s">
        <v>428</v>
      </c>
      <c r="B72" s="2" t="s">
        <v>45</v>
      </c>
      <c r="C72" s="2" t="s">
        <v>404</v>
      </c>
      <c r="D72" s="4" t="s">
        <v>429</v>
      </c>
      <c r="E72" s="5" t="s">
        <v>430</v>
      </c>
      <c r="F72" s="2" t="s">
        <v>431</v>
      </c>
      <c r="G72" s="2" t="s">
        <v>432</v>
      </c>
      <c r="H72" s="6">
        <v>310690.08</v>
      </c>
      <c r="I72" s="6">
        <v>0</v>
      </c>
      <c r="J72" s="2" t="s">
        <v>408</v>
      </c>
      <c r="K72" s="2" t="s">
        <v>37</v>
      </c>
      <c r="L72" s="2" t="s">
        <v>37</v>
      </c>
      <c r="M72" s="7">
        <v>46053</v>
      </c>
      <c r="N72" s="8" t="s">
        <v>125</v>
      </c>
      <c r="O72" s="2" t="s">
        <v>63</v>
      </c>
      <c r="P72" s="18" t="s">
        <v>249</v>
      </c>
      <c r="Q72" s="2" t="s">
        <v>41</v>
      </c>
      <c r="R72" s="2" t="s">
        <v>42</v>
      </c>
      <c r="S72" s="2" t="s">
        <v>53</v>
      </c>
      <c r="U72" s="2" t="s">
        <v>72</v>
      </c>
      <c r="W72" s="2" t="s">
        <v>53</v>
      </c>
      <c r="Z72" s="2" t="e">
        <f>VLOOKUP(Tabela1[[#This Row],[ID]],'[1]Comparação PCA'!$B:$E,7,0)</f>
        <v>#REF!</v>
      </c>
      <c r="AA72" s="6">
        <f>VLOOKUP(Tabela1[[#This Row],[ID]],'[1]PCA TRF 2026'!$A:$K,10,0)</f>
        <v>310690.08</v>
      </c>
      <c r="AB72" s="9">
        <v>27</v>
      </c>
    </row>
    <row r="73" spans="1:28" ht="60">
      <c r="A73" s="2" t="s">
        <v>433</v>
      </c>
      <c r="B73" s="2" t="s">
        <v>285</v>
      </c>
      <c r="C73" s="3" t="s">
        <v>398</v>
      </c>
      <c r="D73" s="4" t="s">
        <v>434</v>
      </c>
      <c r="E73" s="5" t="s">
        <v>435</v>
      </c>
      <c r="F73" s="2" t="s">
        <v>149</v>
      </c>
      <c r="G73" s="2" t="s">
        <v>436</v>
      </c>
      <c r="H73" s="6">
        <v>120000</v>
      </c>
      <c r="I73" s="6">
        <v>120000</v>
      </c>
      <c r="J73" s="2" t="s">
        <v>437</v>
      </c>
      <c r="K73" s="2" t="s">
        <v>37</v>
      </c>
      <c r="L73" s="2" t="s">
        <v>37</v>
      </c>
      <c r="M73" s="7">
        <v>46112</v>
      </c>
      <c r="N73" s="8" t="s">
        <v>38</v>
      </c>
      <c r="O73" s="2" t="s">
        <v>39</v>
      </c>
      <c r="P73" s="18" t="s">
        <v>292</v>
      </c>
      <c r="Q73" s="2" t="s">
        <v>41</v>
      </c>
      <c r="R73" s="2" t="s">
        <v>42</v>
      </c>
      <c r="S73" s="2" t="s">
        <v>53</v>
      </c>
      <c r="U73" s="2" t="s">
        <v>72</v>
      </c>
      <c r="W73" s="2" t="s">
        <v>53</v>
      </c>
      <c r="Z73" s="2" t="e">
        <f>VLOOKUP(Tabela1[[#This Row],[ID]],'[1]Comparação PCA'!$B:$E,7,0)</f>
        <v>#REF!</v>
      </c>
      <c r="AA73" s="6">
        <f>VLOOKUP(Tabela1[[#This Row],[ID]],'[1]PCA TRF 2026'!$A:$K,10,0)</f>
        <v>120000</v>
      </c>
      <c r="AB73" s="9">
        <v>28</v>
      </c>
    </row>
    <row r="74" spans="1:28" ht="60">
      <c r="A74" s="2" t="s">
        <v>438</v>
      </c>
      <c r="B74" s="2" t="s">
        <v>45</v>
      </c>
      <c r="C74" s="3" t="s">
        <v>404</v>
      </c>
      <c r="D74" s="4" t="s">
        <v>439</v>
      </c>
      <c r="E74" s="5" t="s">
        <v>95</v>
      </c>
      <c r="F74" s="2" t="s">
        <v>431</v>
      </c>
      <c r="G74" s="2" t="s">
        <v>440</v>
      </c>
      <c r="H74" s="6">
        <v>155345.04</v>
      </c>
      <c r="I74" s="6">
        <v>0</v>
      </c>
      <c r="J74" s="2" t="s">
        <v>408</v>
      </c>
      <c r="K74" s="2" t="s">
        <v>37</v>
      </c>
      <c r="L74" s="2" t="s">
        <v>37</v>
      </c>
      <c r="M74" s="7">
        <v>46052</v>
      </c>
      <c r="N74" s="8" t="s">
        <v>125</v>
      </c>
      <c r="O74" s="2" t="s">
        <v>39</v>
      </c>
      <c r="P74" s="18" t="s">
        <v>249</v>
      </c>
      <c r="Q74" s="2" t="s">
        <v>41</v>
      </c>
      <c r="R74" s="2" t="s">
        <v>42</v>
      </c>
      <c r="S74" s="2" t="s">
        <v>53</v>
      </c>
      <c r="U74" s="2" t="s">
        <v>72</v>
      </c>
      <c r="W74" s="2" t="s">
        <v>53</v>
      </c>
      <c r="Z74" s="2" t="e">
        <f>VLOOKUP(Tabela1[[#This Row],[ID]],'[1]Comparação PCA'!$B:$E,7,0)</f>
        <v>#REF!</v>
      </c>
      <c r="AA74" s="6">
        <f>VLOOKUP(Tabela1[[#This Row],[ID]],'[1]PCA TRF 2026'!$A:$K,10,0)</f>
        <v>155345.04</v>
      </c>
      <c r="AB74" s="9">
        <v>29</v>
      </c>
    </row>
    <row r="75" spans="1:28" ht="89.25" customHeight="1">
      <c r="A75" s="2" t="s">
        <v>441</v>
      </c>
      <c r="B75" s="2" t="s">
        <v>45</v>
      </c>
      <c r="C75" s="2" t="s">
        <v>404</v>
      </c>
      <c r="D75" s="4" t="s">
        <v>442</v>
      </c>
      <c r="E75" s="5" t="s">
        <v>425</v>
      </c>
      <c r="F75" s="2" t="s">
        <v>431</v>
      </c>
      <c r="G75" s="2" t="s">
        <v>443</v>
      </c>
      <c r="H75" s="6">
        <v>932070.24</v>
      </c>
      <c r="I75" s="6">
        <v>0</v>
      </c>
      <c r="J75" s="2" t="s">
        <v>408</v>
      </c>
      <c r="K75" s="2" t="s">
        <v>37</v>
      </c>
      <c r="L75" s="2" t="s">
        <v>37</v>
      </c>
      <c r="M75" s="7">
        <v>46052</v>
      </c>
      <c r="N75" s="8" t="s">
        <v>125</v>
      </c>
      <c r="O75" s="2" t="s">
        <v>39</v>
      </c>
      <c r="P75" s="18" t="s">
        <v>249</v>
      </c>
      <c r="Q75" s="2" t="s">
        <v>41</v>
      </c>
      <c r="R75" s="2" t="s">
        <v>42</v>
      </c>
      <c r="S75" s="2" t="s">
        <v>53</v>
      </c>
      <c r="U75" s="2" t="s">
        <v>72</v>
      </c>
      <c r="W75" s="2" t="s">
        <v>53</v>
      </c>
      <c r="Z75" s="2" t="e">
        <f>VLOOKUP(Tabela1[[#This Row],[ID]],'[1]Comparação PCA'!$B:$E,7,0)</f>
        <v>#REF!</v>
      </c>
      <c r="AA75" s="6">
        <f>VLOOKUP(Tabela1[[#This Row],[ID]],'[1]PCA TRF 2026'!$A:$K,10,0)</f>
        <v>932070.24</v>
      </c>
      <c r="AB75" s="9">
        <v>30</v>
      </c>
    </row>
    <row r="76" spans="1:28" ht="150">
      <c r="A76" s="2" t="s">
        <v>444</v>
      </c>
      <c r="B76" s="2" t="s">
        <v>445</v>
      </c>
      <c r="C76" s="3" t="s">
        <v>446</v>
      </c>
      <c r="D76" s="4" t="s">
        <v>447</v>
      </c>
      <c r="E76" s="9">
        <v>6</v>
      </c>
      <c r="F76" s="2" t="s">
        <v>448</v>
      </c>
      <c r="G76" s="2" t="s">
        <v>449</v>
      </c>
      <c r="H76" s="6">
        <v>90000</v>
      </c>
      <c r="I76" s="6">
        <v>90000</v>
      </c>
      <c r="J76" s="2" t="s">
        <v>450</v>
      </c>
      <c r="K76" s="2" t="s">
        <v>451</v>
      </c>
      <c r="L76" s="2" t="s">
        <v>37</v>
      </c>
      <c r="M76" s="7">
        <v>46387</v>
      </c>
      <c r="N76" s="8" t="s">
        <v>125</v>
      </c>
      <c r="O76" s="2" t="s">
        <v>39</v>
      </c>
      <c r="P76" s="18" t="s">
        <v>52</v>
      </c>
      <c r="Q76" s="2" t="s">
        <v>41</v>
      </c>
      <c r="R76" s="2" t="s">
        <v>42</v>
      </c>
      <c r="S76" s="2" t="s">
        <v>41</v>
      </c>
      <c r="U76" s="2" t="s">
        <v>43</v>
      </c>
      <c r="W76" s="2" t="s">
        <v>53</v>
      </c>
      <c r="Z76" s="2" t="e">
        <f>VLOOKUP(Tabela1[[#This Row],[ID]],'[1]Comparação PCA'!$B:$E,7,0)</f>
        <v>#REF!</v>
      </c>
      <c r="AA76" s="6">
        <f>VLOOKUP(Tabela1[[#This Row],[ID]],'[1]PCA TRF 2026'!$A:$K,10,0)</f>
        <v>90000</v>
      </c>
      <c r="AB76" s="9">
        <v>31</v>
      </c>
    </row>
    <row r="77" spans="1:28" ht="150">
      <c r="A77" s="2" t="s">
        <v>452</v>
      </c>
      <c r="B77" s="2" t="s">
        <v>445</v>
      </c>
      <c r="C77" s="3" t="s">
        <v>453</v>
      </c>
      <c r="D77" s="4" t="s">
        <v>454</v>
      </c>
      <c r="E77" s="5" t="s">
        <v>385</v>
      </c>
      <c r="F77" s="2" t="s">
        <v>455</v>
      </c>
      <c r="G77" s="2" t="s">
        <v>456</v>
      </c>
      <c r="H77" s="6">
        <v>40000</v>
      </c>
      <c r="I77" s="6">
        <v>40000</v>
      </c>
      <c r="J77" s="2" t="s">
        <v>450</v>
      </c>
      <c r="K77" s="2" t="s">
        <v>451</v>
      </c>
      <c r="L77" s="2" t="s">
        <v>37</v>
      </c>
      <c r="M77" s="7">
        <v>46387</v>
      </c>
      <c r="N77" s="8" t="s">
        <v>125</v>
      </c>
      <c r="O77" s="2" t="s">
        <v>39</v>
      </c>
      <c r="P77" s="18" t="s">
        <v>92</v>
      </c>
      <c r="Q77" s="2" t="s">
        <v>41</v>
      </c>
      <c r="R77" s="2" t="s">
        <v>42</v>
      </c>
      <c r="S77" s="2" t="s">
        <v>53</v>
      </c>
      <c r="U77" s="2" t="s">
        <v>54</v>
      </c>
      <c r="W77" s="2" t="s">
        <v>41</v>
      </c>
      <c r="Z77" s="2" t="e">
        <f>VLOOKUP(Tabela1[[#This Row],[ID]],'[1]Comparação PCA'!$B:$E,7,0)</f>
        <v>#REF!</v>
      </c>
      <c r="AA77" s="6">
        <f>VLOOKUP(Tabela1[[#This Row],[ID]],'[1]PCA TRF 2026'!$A:$K,10,0)</f>
        <v>40000</v>
      </c>
      <c r="AB77" s="9">
        <v>32</v>
      </c>
    </row>
    <row r="78" spans="1:28" ht="120">
      <c r="A78" s="10" t="s">
        <v>457</v>
      </c>
      <c r="B78" s="2" t="s">
        <v>112</v>
      </c>
      <c r="C78" s="11" t="s">
        <v>458</v>
      </c>
      <c r="D78" s="4" t="s">
        <v>459</v>
      </c>
      <c r="E78" s="5" t="s">
        <v>460</v>
      </c>
      <c r="F78" s="2" t="s">
        <v>115</v>
      </c>
      <c r="G78" s="2" t="s">
        <v>461</v>
      </c>
      <c r="H78" s="6">
        <v>1152000</v>
      </c>
      <c r="I78" s="6">
        <v>345600</v>
      </c>
      <c r="J78" s="2" t="s">
        <v>462</v>
      </c>
      <c r="K78" s="2" t="s">
        <v>37</v>
      </c>
      <c r="L78" s="2" t="s">
        <v>37</v>
      </c>
      <c r="M78" s="7">
        <v>46172</v>
      </c>
      <c r="N78" s="8" t="s">
        <v>463</v>
      </c>
      <c r="O78" s="2" t="s">
        <v>39</v>
      </c>
      <c r="P78" s="18" t="s">
        <v>249</v>
      </c>
      <c r="Q78" s="2" t="s">
        <v>41</v>
      </c>
      <c r="R78" s="2" t="s">
        <v>42</v>
      </c>
      <c r="S78" s="2" t="s">
        <v>53</v>
      </c>
      <c r="U78" s="2" t="s">
        <v>72</v>
      </c>
      <c r="W78" s="2" t="s">
        <v>53</v>
      </c>
      <c r="Z78" s="2" t="e">
        <f>VLOOKUP(Tabela1[[#This Row],[ID]],'[1]Comparação PCA'!$B:$E,7,0)</f>
        <v>#REF!</v>
      </c>
      <c r="AA78" s="6">
        <f>VLOOKUP(Tabela1[[#This Row],[ID]],'[1]PCA TRF 2026'!$A:$K,10,0)</f>
        <v>691200</v>
      </c>
      <c r="AB78" s="9">
        <v>35</v>
      </c>
    </row>
    <row r="79" spans="1:28" ht="60">
      <c r="A79" s="2" t="s">
        <v>464</v>
      </c>
      <c r="B79" s="2" t="s">
        <v>29</v>
      </c>
      <c r="C79" s="3" t="s">
        <v>465</v>
      </c>
      <c r="D79" s="4" t="s">
        <v>466</v>
      </c>
      <c r="E79" s="9" t="s">
        <v>32</v>
      </c>
      <c r="F79" s="2" t="s">
        <v>161</v>
      </c>
      <c r="G79" s="2" t="s">
        <v>467</v>
      </c>
      <c r="H79" s="6">
        <v>1150000</v>
      </c>
      <c r="I79" s="6">
        <v>1150000</v>
      </c>
      <c r="J79" s="2" t="s">
        <v>468</v>
      </c>
      <c r="K79" s="2" t="s">
        <v>469</v>
      </c>
      <c r="L79" s="2" t="s">
        <v>37</v>
      </c>
      <c r="M79" s="7">
        <v>46387</v>
      </c>
      <c r="N79" s="8" t="s">
        <v>125</v>
      </c>
      <c r="O79" s="2" t="s">
        <v>39</v>
      </c>
      <c r="P79" s="18" t="s">
        <v>52</v>
      </c>
      <c r="Q79" s="2" t="s">
        <v>41</v>
      </c>
      <c r="R79" s="2" t="s">
        <v>367</v>
      </c>
      <c r="S79" s="2" t="s">
        <v>41</v>
      </c>
      <c r="U79" s="2" t="s">
        <v>43</v>
      </c>
      <c r="W79" s="2" t="s">
        <v>53</v>
      </c>
      <c r="Z79" s="2" t="e">
        <f>VLOOKUP(Tabela1[[#This Row],[ID]],'[1]Comparação PCA'!$B:$E,7,0)</f>
        <v>#REF!</v>
      </c>
      <c r="AA79" s="6">
        <f>VLOOKUP(Tabela1[[#This Row],[ID]],'[1]PCA TRF 2026'!$A:$K,10,0)</f>
        <v>1150000</v>
      </c>
      <c r="AB79" s="9">
        <v>36</v>
      </c>
    </row>
    <row r="80" spans="1:28" ht="75">
      <c r="A80" s="2" t="s">
        <v>470</v>
      </c>
      <c r="B80" s="2" t="s">
        <v>29</v>
      </c>
      <c r="C80" s="3" t="s">
        <v>471</v>
      </c>
      <c r="D80" s="4" t="s">
        <v>472</v>
      </c>
      <c r="E80" s="9">
        <v>1</v>
      </c>
      <c r="F80" s="2" t="s">
        <v>48</v>
      </c>
      <c r="G80" s="2" t="s">
        <v>473</v>
      </c>
      <c r="H80" s="6">
        <v>142187.07999999999</v>
      </c>
      <c r="I80" s="6">
        <v>110630.84</v>
      </c>
      <c r="J80" s="2" t="s">
        <v>474</v>
      </c>
      <c r="K80" s="2" t="s">
        <v>475</v>
      </c>
      <c r="L80" s="2" t="s">
        <v>37</v>
      </c>
      <c r="M80" s="7">
        <v>46387</v>
      </c>
      <c r="N80" s="8" t="s">
        <v>125</v>
      </c>
      <c r="O80" s="2" t="s">
        <v>39</v>
      </c>
      <c r="P80" s="18" t="s">
        <v>92</v>
      </c>
      <c r="Q80" s="2" t="s">
        <v>41</v>
      </c>
      <c r="R80" s="2" t="s">
        <v>42</v>
      </c>
      <c r="S80" s="2" t="s">
        <v>53</v>
      </c>
      <c r="U80" s="2" t="s">
        <v>72</v>
      </c>
      <c r="W80" s="2" t="s">
        <v>53</v>
      </c>
      <c r="Z80" s="2" t="e">
        <f>VLOOKUP(Tabela1[[#This Row],[ID]],'[1]Comparação PCA'!$B:$E,7,0)</f>
        <v>#REF!</v>
      </c>
      <c r="AA80" s="6">
        <f>VLOOKUP(Tabela1[[#This Row],[ID]],'[1]PCA TRF 2026'!$A:$K,10,0)</f>
        <v>110630.84</v>
      </c>
      <c r="AB80" s="9">
        <v>37</v>
      </c>
    </row>
    <row r="81" spans="1:28" ht="75">
      <c r="A81" s="2" t="s">
        <v>476</v>
      </c>
      <c r="B81" s="2" t="s">
        <v>29</v>
      </c>
      <c r="C81" s="3" t="s">
        <v>477</v>
      </c>
      <c r="D81" s="4" t="s">
        <v>478</v>
      </c>
      <c r="E81" s="5" t="s">
        <v>479</v>
      </c>
      <c r="F81" s="2" t="s">
        <v>480</v>
      </c>
      <c r="G81" s="2" t="s">
        <v>481</v>
      </c>
      <c r="H81" s="6">
        <v>639600</v>
      </c>
      <c r="I81" s="6">
        <v>580000</v>
      </c>
      <c r="J81" s="2" t="s">
        <v>482</v>
      </c>
      <c r="K81" s="2" t="s">
        <v>475</v>
      </c>
      <c r="L81" s="2" t="s">
        <v>37</v>
      </c>
      <c r="M81" s="7">
        <v>46060</v>
      </c>
      <c r="N81" s="8" t="s">
        <v>483</v>
      </c>
      <c r="O81" s="2" t="s">
        <v>39</v>
      </c>
      <c r="P81" s="18" t="s">
        <v>52</v>
      </c>
      <c r="Q81" s="2" t="s">
        <v>41</v>
      </c>
      <c r="R81" s="2" t="s">
        <v>42</v>
      </c>
      <c r="S81" s="2" t="s">
        <v>41</v>
      </c>
      <c r="U81" s="2" t="s">
        <v>43</v>
      </c>
      <c r="W81" s="2" t="s">
        <v>43</v>
      </c>
      <c r="Z81" s="2" t="e">
        <f>VLOOKUP(Tabela1[[#This Row],[ID]],'[1]Comparação PCA'!$B:$E,7,0)</f>
        <v>#REF!</v>
      </c>
      <c r="AA81" s="6">
        <f>VLOOKUP(Tabela1[[#This Row],[ID]],'[1]PCA TRF 2026'!$A:$K,10,0)</f>
        <v>639600</v>
      </c>
      <c r="AB81" s="9">
        <v>38</v>
      </c>
    </row>
    <row r="82" spans="1:28" ht="75">
      <c r="A82" s="10" t="s">
        <v>484</v>
      </c>
      <c r="B82" s="2" t="s">
        <v>112</v>
      </c>
      <c r="C82" s="11" t="s">
        <v>485</v>
      </c>
      <c r="D82" s="4" t="s">
        <v>486</v>
      </c>
      <c r="E82" s="9">
        <v>1</v>
      </c>
      <c r="F82" s="2" t="s">
        <v>487</v>
      </c>
      <c r="G82" s="2" t="s">
        <v>488</v>
      </c>
      <c r="H82" s="6">
        <v>1145</v>
      </c>
      <c r="I82" s="6">
        <v>1145</v>
      </c>
      <c r="J82" s="2" t="s">
        <v>489</v>
      </c>
      <c r="K82" s="2" t="s">
        <v>490</v>
      </c>
      <c r="L82" s="2" t="s">
        <v>37</v>
      </c>
      <c r="M82" s="7">
        <v>46300</v>
      </c>
      <c r="N82" s="8" t="s">
        <v>125</v>
      </c>
      <c r="O82" s="2" t="s">
        <v>79</v>
      </c>
      <c r="P82" s="18" t="s">
        <v>351</v>
      </c>
      <c r="Q82" s="2" t="s">
        <v>41</v>
      </c>
      <c r="R82" s="2" t="s">
        <v>367</v>
      </c>
      <c r="S82" s="2" t="s">
        <v>41</v>
      </c>
      <c r="U82" s="2" t="s">
        <v>54</v>
      </c>
      <c r="W82" s="2" t="s">
        <v>41</v>
      </c>
      <c r="Z82" s="2" t="e">
        <f>VLOOKUP(Tabela1[[#This Row],[ID]],'[1]Comparação PCA'!$B:$E,7,0)</f>
        <v>#REF!</v>
      </c>
      <c r="AA82" s="6">
        <f>VLOOKUP(Tabela1[[#This Row],[ID]],'[1]PCA TRF 2026'!$A:$K,10,0)</f>
        <v>1145</v>
      </c>
      <c r="AB82" s="9">
        <v>39</v>
      </c>
    </row>
    <row r="83" spans="1:28" ht="60">
      <c r="A83" s="2" t="s">
        <v>491</v>
      </c>
      <c r="B83" s="2" t="s">
        <v>29</v>
      </c>
      <c r="C83" s="3" t="s">
        <v>492</v>
      </c>
      <c r="D83" s="4" t="s">
        <v>493</v>
      </c>
      <c r="E83" s="9">
        <v>2</v>
      </c>
      <c r="F83" s="2" t="s">
        <v>494</v>
      </c>
      <c r="G83" s="2" t="s">
        <v>495</v>
      </c>
      <c r="H83" s="6">
        <v>10000</v>
      </c>
      <c r="I83" s="6">
        <v>10000</v>
      </c>
      <c r="J83" s="2" t="s">
        <v>124</v>
      </c>
      <c r="K83" s="2" t="s">
        <v>451</v>
      </c>
      <c r="L83" s="2" t="s">
        <v>37</v>
      </c>
      <c r="M83" s="7">
        <v>46387</v>
      </c>
      <c r="N83" s="8" t="s">
        <v>38</v>
      </c>
      <c r="O83" s="2" t="s">
        <v>39</v>
      </c>
      <c r="P83" s="18" t="s">
        <v>40</v>
      </c>
      <c r="Q83" s="2" t="s">
        <v>41</v>
      </c>
      <c r="R83" s="2" t="s">
        <v>42</v>
      </c>
      <c r="S83" s="2" t="s">
        <v>41</v>
      </c>
      <c r="U83" s="2" t="s">
        <v>43</v>
      </c>
      <c r="W83" s="2" t="s">
        <v>43</v>
      </c>
      <c r="Z83" s="2" t="e">
        <f>VLOOKUP(Tabela1[[#This Row],[ID]],'[1]Comparação PCA'!$B:$E,7,0)</f>
        <v>#REF!</v>
      </c>
      <c r="AA83" s="6">
        <f>VLOOKUP(Tabela1[[#This Row],[ID]],'[1]PCA TRF 2026'!$A:$K,10,0)</f>
        <v>10000</v>
      </c>
      <c r="AB83" s="9">
        <v>4</v>
      </c>
    </row>
    <row r="84" spans="1:28" ht="60">
      <c r="A84" s="10" t="s">
        <v>496</v>
      </c>
      <c r="B84" s="2" t="s">
        <v>112</v>
      </c>
      <c r="C84" s="11" t="s">
        <v>497</v>
      </c>
      <c r="D84" s="4" t="s">
        <v>498</v>
      </c>
      <c r="E84" s="5" t="s">
        <v>95</v>
      </c>
      <c r="F84" s="2" t="s">
        <v>48</v>
      </c>
      <c r="G84" s="2" t="s">
        <v>499</v>
      </c>
      <c r="H84" s="6">
        <v>2357.08</v>
      </c>
      <c r="I84" s="6">
        <v>2357.08</v>
      </c>
      <c r="J84" s="2" t="s">
        <v>500</v>
      </c>
      <c r="K84" s="2" t="s">
        <v>37</v>
      </c>
      <c r="L84" s="2" t="s">
        <v>37</v>
      </c>
      <c r="M84" s="7">
        <v>46195</v>
      </c>
      <c r="N84" s="8" t="s">
        <v>125</v>
      </c>
      <c r="O84" s="2" t="s">
        <v>79</v>
      </c>
      <c r="P84" s="18" t="s">
        <v>351</v>
      </c>
      <c r="Q84" s="2" t="s">
        <v>41</v>
      </c>
      <c r="R84" s="2" t="s">
        <v>367</v>
      </c>
      <c r="S84" s="2" t="s">
        <v>41</v>
      </c>
      <c r="U84" s="2" t="s">
        <v>54</v>
      </c>
      <c r="W84" s="2" t="s">
        <v>41</v>
      </c>
      <c r="Z84" s="2" t="e">
        <f>VLOOKUP(Tabela1[[#This Row],[ID]],'[1]Comparação PCA'!$B:$E,7,0)</f>
        <v>#REF!</v>
      </c>
      <c r="AA84" s="6">
        <f>VLOOKUP(Tabela1[[#This Row],[ID]],'[1]PCA TRF 2026'!$A:$K,10,0)</f>
        <v>2357.08</v>
      </c>
      <c r="AB84" s="9">
        <v>40</v>
      </c>
    </row>
    <row r="85" spans="1:28" ht="75">
      <c r="A85" s="10" t="s">
        <v>501</v>
      </c>
      <c r="B85" s="2" t="s">
        <v>112</v>
      </c>
      <c r="C85" s="11" t="s">
        <v>502</v>
      </c>
      <c r="D85" s="4" t="s">
        <v>503</v>
      </c>
      <c r="E85" s="5" t="s">
        <v>95</v>
      </c>
      <c r="F85" s="2" t="s">
        <v>149</v>
      </c>
      <c r="G85" s="2" t="s">
        <v>504</v>
      </c>
      <c r="H85" s="6">
        <v>730.85</v>
      </c>
      <c r="I85" s="6">
        <v>730.85</v>
      </c>
      <c r="J85" s="2" t="s">
        <v>84</v>
      </c>
      <c r="K85" s="2" t="s">
        <v>37</v>
      </c>
      <c r="L85" s="2" t="s">
        <v>37</v>
      </c>
      <c r="M85" s="7">
        <v>46195</v>
      </c>
      <c r="N85" s="8" t="s">
        <v>125</v>
      </c>
      <c r="O85" s="2" t="s">
        <v>79</v>
      </c>
      <c r="P85" s="18" t="s">
        <v>351</v>
      </c>
      <c r="Q85" s="2" t="s">
        <v>41</v>
      </c>
      <c r="R85" s="2" t="s">
        <v>367</v>
      </c>
      <c r="S85" s="2" t="s">
        <v>41</v>
      </c>
      <c r="U85" s="2" t="s">
        <v>54</v>
      </c>
      <c r="W85" s="2" t="s">
        <v>41</v>
      </c>
      <c r="Z85" s="2" t="e">
        <f>VLOOKUP(Tabela1[[#This Row],[ID]],'[1]Comparação PCA'!$B:$E,7,0)</f>
        <v>#REF!</v>
      </c>
      <c r="AA85" s="6">
        <f>VLOOKUP(Tabela1[[#This Row],[ID]],'[1]PCA TRF 2026'!$A:$K,10,0)</f>
        <v>730.85</v>
      </c>
      <c r="AB85" s="9">
        <v>41</v>
      </c>
    </row>
    <row r="86" spans="1:28" s="13" customFormat="1" ht="255">
      <c r="A86" s="10" t="s">
        <v>505</v>
      </c>
      <c r="B86" s="2" t="s">
        <v>112</v>
      </c>
      <c r="C86" s="11" t="s">
        <v>506</v>
      </c>
      <c r="D86" s="4" t="s">
        <v>507</v>
      </c>
      <c r="E86" s="5" t="s">
        <v>32</v>
      </c>
      <c r="F86" s="2" t="s">
        <v>161</v>
      </c>
      <c r="G86" s="2" t="s">
        <v>508</v>
      </c>
      <c r="H86" s="6">
        <v>59806.400000000001</v>
      </c>
      <c r="I86" s="21">
        <v>59806.400000000001</v>
      </c>
      <c r="J86" s="2" t="s">
        <v>84</v>
      </c>
      <c r="K86" s="2" t="s">
        <v>509</v>
      </c>
      <c r="L86" s="2" t="s">
        <v>37</v>
      </c>
      <c r="M86" s="7">
        <v>46237</v>
      </c>
      <c r="N86" s="8" t="s">
        <v>125</v>
      </c>
      <c r="O86" s="2" t="s">
        <v>79</v>
      </c>
      <c r="P86" s="18" t="s">
        <v>110</v>
      </c>
      <c r="Q86" s="2" t="s">
        <v>41</v>
      </c>
      <c r="R86" s="2" t="s">
        <v>42</v>
      </c>
      <c r="S86" s="2" t="s">
        <v>41</v>
      </c>
      <c r="T86" s="2"/>
      <c r="U86" s="2" t="s">
        <v>54</v>
      </c>
      <c r="V86" s="2"/>
      <c r="W86" s="2" t="s">
        <v>41</v>
      </c>
      <c r="X86" s="2"/>
      <c r="Y86" s="2"/>
      <c r="Z86" s="2" t="e">
        <f>VLOOKUP(Tabela1[[#This Row],[ID]],'[1]Comparação PCA'!$B:$E,7,0)</f>
        <v>#REF!</v>
      </c>
      <c r="AA86" s="21">
        <f>VLOOKUP(Tabela1[[#This Row],[ID]],'[1]PCA TRF 2026'!$A:$K,10,0)</f>
        <v>59806.400000000001</v>
      </c>
      <c r="AB86" s="25">
        <v>42</v>
      </c>
    </row>
    <row r="87" spans="1:28" ht="72.75" customHeight="1">
      <c r="A87" s="2" t="s">
        <v>510</v>
      </c>
      <c r="B87" s="2" t="s">
        <v>128</v>
      </c>
      <c r="C87" s="3" t="s">
        <v>511</v>
      </c>
      <c r="D87" s="27" t="s">
        <v>512</v>
      </c>
      <c r="E87" s="5" t="s">
        <v>513</v>
      </c>
      <c r="F87" s="2" t="s">
        <v>149</v>
      </c>
      <c r="G87" s="2" t="s">
        <v>514</v>
      </c>
      <c r="H87" s="6">
        <v>5106250</v>
      </c>
      <c r="I87" s="6">
        <v>0</v>
      </c>
      <c r="J87" s="2" t="s">
        <v>515</v>
      </c>
      <c r="K87" s="2" t="s">
        <v>37</v>
      </c>
      <c r="L87" s="2" t="s">
        <v>37</v>
      </c>
      <c r="M87" s="7">
        <v>46374</v>
      </c>
      <c r="N87" s="8" t="s">
        <v>313</v>
      </c>
      <c r="O87" s="2" t="s">
        <v>39</v>
      </c>
      <c r="P87" s="18" t="s">
        <v>133</v>
      </c>
      <c r="Q87" s="2" t="s">
        <v>41</v>
      </c>
      <c r="R87" s="2" t="s">
        <v>42</v>
      </c>
      <c r="S87" s="2" t="s">
        <v>41</v>
      </c>
      <c r="U87" s="2" t="s">
        <v>72</v>
      </c>
      <c r="W87" s="2" t="s">
        <v>53</v>
      </c>
      <c r="Z87" s="2" t="e">
        <f>VLOOKUP(Tabela1[[#This Row],[ID]],'[1]Comparação PCA'!$B:$E,7,0)</f>
        <v>#REF!</v>
      </c>
      <c r="AA87" s="6">
        <f>VLOOKUP(Tabela1[[#This Row],[ID]],'[1]PCA TRF 2026'!$A:$K,10,0)</f>
        <v>5106250</v>
      </c>
      <c r="AB87" s="9">
        <v>43</v>
      </c>
    </row>
    <row r="88" spans="1:28" ht="78.75" customHeight="1">
      <c r="A88" s="2" t="s">
        <v>516</v>
      </c>
      <c r="B88" s="2" t="s">
        <v>128</v>
      </c>
      <c r="C88" s="3" t="s">
        <v>517</v>
      </c>
      <c r="D88" s="27" t="s">
        <v>518</v>
      </c>
      <c r="E88" s="5" t="s">
        <v>519</v>
      </c>
      <c r="F88" s="2" t="s">
        <v>149</v>
      </c>
      <c r="G88" s="2" t="s">
        <v>520</v>
      </c>
      <c r="H88" s="6">
        <v>1645000</v>
      </c>
      <c r="I88" s="6">
        <v>0</v>
      </c>
      <c r="J88" s="2" t="s">
        <v>515</v>
      </c>
      <c r="K88" s="2" t="s">
        <v>37</v>
      </c>
      <c r="L88" s="2" t="s">
        <v>37</v>
      </c>
      <c r="M88" s="7">
        <v>46374</v>
      </c>
      <c r="N88" s="8" t="s">
        <v>313</v>
      </c>
      <c r="O88" s="2" t="s">
        <v>39</v>
      </c>
      <c r="P88" s="18" t="s">
        <v>133</v>
      </c>
      <c r="Q88" s="2" t="s">
        <v>41</v>
      </c>
      <c r="R88" s="2" t="s">
        <v>42</v>
      </c>
      <c r="S88" s="2" t="s">
        <v>41</v>
      </c>
      <c r="U88" s="2" t="s">
        <v>72</v>
      </c>
      <c r="W88" s="2" t="s">
        <v>53</v>
      </c>
      <c r="Z88" s="2" t="e">
        <f>VLOOKUP(Tabela1[[#This Row],[ID]],'[1]Comparação PCA'!$B:$E,7,0)</f>
        <v>#REF!</v>
      </c>
      <c r="AA88" s="6">
        <f>VLOOKUP(Tabela1[[#This Row],[ID]],'[1]PCA TRF 2026'!$A:$K,10,0)</f>
        <v>1645000</v>
      </c>
      <c r="AB88" s="9">
        <v>44</v>
      </c>
    </row>
    <row r="89" spans="1:28" ht="75">
      <c r="A89" s="2" t="s">
        <v>521</v>
      </c>
      <c r="B89" s="2" t="s">
        <v>128</v>
      </c>
      <c r="C89" s="3" t="s">
        <v>522</v>
      </c>
      <c r="D89" s="4" t="s">
        <v>523</v>
      </c>
      <c r="E89" s="5" t="s">
        <v>524</v>
      </c>
      <c r="F89" s="2" t="s">
        <v>149</v>
      </c>
      <c r="G89" s="2" t="s">
        <v>525</v>
      </c>
      <c r="H89" s="6">
        <v>2030000</v>
      </c>
      <c r="I89" s="6">
        <v>0</v>
      </c>
      <c r="J89" s="2" t="s">
        <v>526</v>
      </c>
      <c r="K89" s="2" t="s">
        <v>37</v>
      </c>
      <c r="L89" s="2" t="s">
        <v>37</v>
      </c>
      <c r="M89" s="7">
        <v>46374</v>
      </c>
      <c r="N89" s="8" t="s">
        <v>313</v>
      </c>
      <c r="O89" s="2" t="s">
        <v>39</v>
      </c>
      <c r="P89" s="18" t="s">
        <v>133</v>
      </c>
      <c r="Q89" s="2" t="s">
        <v>41</v>
      </c>
      <c r="R89" s="2" t="s">
        <v>42</v>
      </c>
      <c r="S89" s="2" t="s">
        <v>41</v>
      </c>
      <c r="U89" s="2" t="s">
        <v>72</v>
      </c>
      <c r="W89" s="2" t="s">
        <v>53</v>
      </c>
      <c r="Z89" s="2" t="e">
        <f>VLOOKUP(Tabela1[[#This Row],[ID]],'[1]Comparação PCA'!$B:$E,7,0)</f>
        <v>#REF!</v>
      </c>
      <c r="AA89" s="6">
        <f>VLOOKUP(Tabela1[[#This Row],[ID]],'[1]PCA TRF 2026'!$A:$K,10,0)</f>
        <v>2030000</v>
      </c>
      <c r="AB89" s="25">
        <v>45</v>
      </c>
    </row>
    <row r="90" spans="1:28" ht="75">
      <c r="A90" s="2" t="s">
        <v>527</v>
      </c>
      <c r="B90" s="2" t="s">
        <v>128</v>
      </c>
      <c r="C90" s="3" t="s">
        <v>528</v>
      </c>
      <c r="D90" s="4" t="s">
        <v>529</v>
      </c>
      <c r="E90" s="5" t="s">
        <v>530</v>
      </c>
      <c r="F90" s="2" t="s">
        <v>300</v>
      </c>
      <c r="G90" s="2" t="s">
        <v>531</v>
      </c>
      <c r="H90" s="6">
        <v>103469.6</v>
      </c>
      <c r="I90" s="6">
        <v>200000</v>
      </c>
      <c r="J90" s="2" t="s">
        <v>532</v>
      </c>
      <c r="K90" s="2" t="s">
        <v>37</v>
      </c>
      <c r="L90" s="2" t="s">
        <v>37</v>
      </c>
      <c r="M90" s="7">
        <v>46374</v>
      </c>
      <c r="N90" s="8" t="s">
        <v>533</v>
      </c>
      <c r="O90" s="2" t="s">
        <v>39</v>
      </c>
      <c r="P90" s="18" t="s">
        <v>133</v>
      </c>
      <c r="Q90" s="2" t="s">
        <v>41</v>
      </c>
      <c r="R90" s="2" t="s">
        <v>42</v>
      </c>
      <c r="S90" s="2" t="s">
        <v>41</v>
      </c>
      <c r="U90" s="2" t="s">
        <v>72</v>
      </c>
      <c r="W90" s="2" t="s">
        <v>53</v>
      </c>
      <c r="Z90" s="2" t="e">
        <f>VLOOKUP(Tabela1[[#This Row],[ID]],'[1]Comparação PCA'!$B:$E,7,0)</f>
        <v>#REF!</v>
      </c>
      <c r="AA90" s="6">
        <f>VLOOKUP(Tabela1[[#This Row],[ID]],'[1]PCA TRF 2026'!$A:$K,10,0)</f>
        <v>103469.6</v>
      </c>
      <c r="AB90" s="9">
        <v>46</v>
      </c>
    </row>
    <row r="91" spans="1:28" ht="57.75">
      <c r="A91" s="2" t="s">
        <v>534</v>
      </c>
      <c r="B91" s="2" t="s">
        <v>128</v>
      </c>
      <c r="C91" s="2" t="s">
        <v>535</v>
      </c>
      <c r="D91" s="4" t="s">
        <v>536</v>
      </c>
      <c r="E91" s="5" t="s">
        <v>537</v>
      </c>
      <c r="F91" s="2" t="s">
        <v>149</v>
      </c>
      <c r="G91" s="2" t="s">
        <v>538</v>
      </c>
      <c r="H91" s="6">
        <v>42322.7</v>
      </c>
      <c r="I91" s="6">
        <v>42322.7</v>
      </c>
      <c r="J91" s="2" t="s">
        <v>539</v>
      </c>
      <c r="K91" s="2" t="s">
        <v>37</v>
      </c>
      <c r="L91" s="2" t="s">
        <v>37</v>
      </c>
      <c r="M91" s="7">
        <v>46374</v>
      </c>
      <c r="N91" s="8" t="s">
        <v>125</v>
      </c>
      <c r="O91" s="2" t="s">
        <v>39</v>
      </c>
      <c r="P91" s="18" t="s">
        <v>86</v>
      </c>
      <c r="Q91" s="2" t="s">
        <v>41</v>
      </c>
      <c r="R91" s="2" t="s">
        <v>42</v>
      </c>
      <c r="S91" s="2" t="s">
        <v>41</v>
      </c>
      <c r="U91" s="2" t="s">
        <v>54</v>
      </c>
      <c r="W91" s="2" t="s">
        <v>41</v>
      </c>
      <c r="Z91" s="2" t="e">
        <f>VLOOKUP(Tabela1[[#This Row],[ID]],'[1]Comparação PCA'!$B:$E,7,0)</f>
        <v>#REF!</v>
      </c>
      <c r="AA91" s="6">
        <f>VLOOKUP(Tabela1[[#This Row],[ID]],'[1]PCA TRF 2026'!$A:$K,10,0)</f>
        <v>42322.7</v>
      </c>
      <c r="AB91" s="9">
        <v>47</v>
      </c>
    </row>
    <row r="92" spans="1:28" ht="43.5">
      <c r="A92" s="13" t="s">
        <v>540</v>
      </c>
      <c r="B92" s="13" t="s">
        <v>128</v>
      </c>
      <c r="C92" s="13" t="s">
        <v>535</v>
      </c>
      <c r="D92" s="19" t="s">
        <v>541</v>
      </c>
      <c r="E92" s="20" t="s">
        <v>542</v>
      </c>
      <c r="F92" s="13" t="s">
        <v>149</v>
      </c>
      <c r="G92" s="13" t="s">
        <v>543</v>
      </c>
      <c r="H92" s="21">
        <v>79911.3</v>
      </c>
      <c r="I92" s="6">
        <v>79911.3</v>
      </c>
      <c r="J92" s="13" t="s">
        <v>539</v>
      </c>
      <c r="K92" s="13" t="s">
        <v>37</v>
      </c>
      <c r="L92" s="13" t="s">
        <v>37</v>
      </c>
      <c r="M92" s="22">
        <v>46374</v>
      </c>
      <c r="N92" s="23" t="s">
        <v>125</v>
      </c>
      <c r="O92" s="13" t="s">
        <v>39</v>
      </c>
      <c r="P92" s="24" t="s">
        <v>133</v>
      </c>
      <c r="Q92" s="2" t="s">
        <v>41</v>
      </c>
      <c r="R92" s="2" t="s">
        <v>42</v>
      </c>
      <c r="S92" s="13" t="s">
        <v>41</v>
      </c>
      <c r="T92" s="13"/>
      <c r="U92" s="2" t="s">
        <v>72</v>
      </c>
      <c r="V92" s="13"/>
      <c r="W92" s="2" t="s">
        <v>53</v>
      </c>
      <c r="X92" s="13"/>
      <c r="Y92" s="13"/>
      <c r="Z92" s="2" t="e">
        <f>VLOOKUP(Tabela1[[#This Row],[ID]],'[1]Comparação PCA'!$B:$E,7,0)</f>
        <v>#REF!</v>
      </c>
      <c r="AA92" s="6">
        <f>VLOOKUP(Tabela1[[#This Row],[ID]],'[1]PCA TRF 2026'!$A:$K,10,0)</f>
        <v>79911.3</v>
      </c>
      <c r="AB92" s="25">
        <v>48</v>
      </c>
    </row>
    <row r="93" spans="1:28" ht="57.75">
      <c r="A93" s="2" t="s">
        <v>544</v>
      </c>
      <c r="B93" s="2" t="s">
        <v>128</v>
      </c>
      <c r="C93" s="2" t="s">
        <v>545</v>
      </c>
      <c r="D93" s="4" t="s">
        <v>546</v>
      </c>
      <c r="E93" s="5" t="s">
        <v>547</v>
      </c>
      <c r="F93" s="2" t="s">
        <v>149</v>
      </c>
      <c r="G93" s="2" t="s">
        <v>548</v>
      </c>
      <c r="H93" s="6">
        <v>162500</v>
      </c>
      <c r="I93" s="6">
        <v>162500</v>
      </c>
      <c r="J93" s="2" t="s">
        <v>515</v>
      </c>
      <c r="K93" s="2" t="s">
        <v>37</v>
      </c>
      <c r="L93" s="2" t="s">
        <v>37</v>
      </c>
      <c r="M93" s="7">
        <v>46374</v>
      </c>
      <c r="N93" s="8" t="s">
        <v>125</v>
      </c>
      <c r="O93" s="2" t="s">
        <v>39</v>
      </c>
      <c r="P93" s="18" t="s">
        <v>86</v>
      </c>
      <c r="Q93" s="2" t="s">
        <v>41</v>
      </c>
      <c r="R93" s="2" t="s">
        <v>42</v>
      </c>
      <c r="S93" s="2" t="s">
        <v>41</v>
      </c>
      <c r="U93" s="2" t="s">
        <v>72</v>
      </c>
      <c r="W93" s="2" t="s">
        <v>53</v>
      </c>
      <c r="Z93" s="2" t="e">
        <f>VLOOKUP(Tabela1[[#This Row],[ID]],'[1]Comparação PCA'!$B:$E,7,0)</f>
        <v>#REF!</v>
      </c>
      <c r="AA93" s="6">
        <f>VLOOKUP(Tabela1[[#This Row],[ID]],'[1]PCA TRF 2026'!$A:$K,10,0)</f>
        <v>162500</v>
      </c>
      <c r="AB93" s="9">
        <v>49</v>
      </c>
    </row>
    <row r="94" spans="1:28" ht="43.5">
      <c r="A94" s="2" t="s">
        <v>549</v>
      </c>
      <c r="B94" s="2" t="s">
        <v>171</v>
      </c>
      <c r="C94" s="2" t="s">
        <v>550</v>
      </c>
      <c r="D94" s="4" t="s">
        <v>551</v>
      </c>
      <c r="E94" s="5" t="s">
        <v>537</v>
      </c>
      <c r="F94" s="2" t="s">
        <v>149</v>
      </c>
      <c r="G94" s="2" t="s">
        <v>552</v>
      </c>
      <c r="H94" s="6">
        <v>120000</v>
      </c>
      <c r="I94" s="6">
        <v>0</v>
      </c>
      <c r="J94" s="2" t="s">
        <v>254</v>
      </c>
      <c r="K94" s="2" t="s">
        <v>37</v>
      </c>
      <c r="L94" s="2" t="s">
        <v>37</v>
      </c>
      <c r="M94" s="7">
        <v>46357</v>
      </c>
      <c r="N94" s="8" t="s">
        <v>38</v>
      </c>
      <c r="O94" s="2" t="s">
        <v>39</v>
      </c>
      <c r="P94" s="18" t="s">
        <v>71</v>
      </c>
      <c r="Q94" s="2" t="s">
        <v>41</v>
      </c>
      <c r="R94" s="2" t="s">
        <v>42</v>
      </c>
      <c r="S94" s="2" t="s">
        <v>41</v>
      </c>
      <c r="U94" s="2" t="s">
        <v>72</v>
      </c>
      <c r="W94" s="2" t="s">
        <v>53</v>
      </c>
      <c r="Z94" s="2" t="e">
        <f>VLOOKUP(Tabela1[[#This Row],[ID]],'[1]Comparação PCA'!$B:$E,7,0)</f>
        <v>#REF!</v>
      </c>
      <c r="AA94" s="6">
        <f>VLOOKUP(Tabela1[[#This Row],[ID]],'[1]PCA TRF 2026'!$A:$K,10,0)</f>
        <v>120000</v>
      </c>
      <c r="AB94" s="9">
        <v>5</v>
      </c>
    </row>
    <row r="95" spans="1:28" ht="57.75">
      <c r="A95" s="2" t="s">
        <v>553</v>
      </c>
      <c r="B95" s="2" t="s">
        <v>128</v>
      </c>
      <c r="C95" s="2" t="s">
        <v>545</v>
      </c>
      <c r="D95" s="4" t="s">
        <v>554</v>
      </c>
      <c r="E95" s="5" t="s">
        <v>555</v>
      </c>
      <c r="F95" s="2" t="s">
        <v>149</v>
      </c>
      <c r="G95" s="2" t="s">
        <v>556</v>
      </c>
      <c r="H95" s="6">
        <v>46000</v>
      </c>
      <c r="I95" s="6">
        <v>46000</v>
      </c>
      <c r="J95" s="2" t="s">
        <v>515</v>
      </c>
      <c r="K95" s="2" t="s">
        <v>37</v>
      </c>
      <c r="L95" s="2" t="s">
        <v>37</v>
      </c>
      <c r="M95" s="7">
        <v>46374</v>
      </c>
      <c r="N95" s="8" t="s">
        <v>125</v>
      </c>
      <c r="O95" s="2" t="s">
        <v>39</v>
      </c>
      <c r="P95" s="18" t="s">
        <v>86</v>
      </c>
      <c r="Q95" s="2" t="s">
        <v>41</v>
      </c>
      <c r="R95" s="2" t="s">
        <v>42</v>
      </c>
      <c r="S95" s="2" t="s">
        <v>41</v>
      </c>
      <c r="U95" s="2" t="s">
        <v>54</v>
      </c>
      <c r="W95" s="2" t="s">
        <v>41</v>
      </c>
      <c r="Z95" s="2" t="e">
        <f>VLOOKUP(Tabela1[[#This Row],[ID]],'[1]Comparação PCA'!$B:$E,7,0)</f>
        <v>#REF!</v>
      </c>
      <c r="AA95" s="6">
        <f>VLOOKUP(Tabela1[[#This Row],[ID]],'[1]PCA TRF 2026'!$A:$K,10,0)</f>
        <v>46000</v>
      </c>
      <c r="AB95" s="9">
        <v>50</v>
      </c>
    </row>
    <row r="96" spans="1:28" ht="57.75">
      <c r="A96" s="2" t="s">
        <v>557</v>
      </c>
      <c r="B96" s="2" t="s">
        <v>128</v>
      </c>
      <c r="C96" s="2" t="s">
        <v>545</v>
      </c>
      <c r="D96" s="4" t="s">
        <v>558</v>
      </c>
      <c r="E96" s="5" t="s">
        <v>559</v>
      </c>
      <c r="F96" s="2" t="s">
        <v>149</v>
      </c>
      <c r="G96" s="2" t="s">
        <v>560</v>
      </c>
      <c r="H96" s="6">
        <v>81000</v>
      </c>
      <c r="I96" s="6">
        <v>81000</v>
      </c>
      <c r="J96" s="2" t="s">
        <v>532</v>
      </c>
      <c r="K96" s="2" t="s">
        <v>37</v>
      </c>
      <c r="L96" s="2" t="s">
        <v>37</v>
      </c>
      <c r="M96" s="7">
        <v>46374</v>
      </c>
      <c r="N96" s="8" t="s">
        <v>125</v>
      </c>
      <c r="O96" s="2" t="s">
        <v>39</v>
      </c>
      <c r="P96" s="18" t="s">
        <v>133</v>
      </c>
      <c r="Q96" s="2" t="s">
        <v>41</v>
      </c>
      <c r="R96" s="2" t="s">
        <v>42</v>
      </c>
      <c r="S96" s="2" t="s">
        <v>41</v>
      </c>
      <c r="U96" s="2" t="s">
        <v>72</v>
      </c>
      <c r="W96" s="2" t="s">
        <v>53</v>
      </c>
      <c r="Z96" s="2" t="e">
        <f>VLOOKUP(Tabela1[[#This Row],[ID]],'[1]Comparação PCA'!$B:$E,7,0)</f>
        <v>#REF!</v>
      </c>
      <c r="AA96" s="6">
        <f>VLOOKUP(Tabela1[[#This Row],[ID]],'[1]PCA TRF 2026'!$A:$K,10,0)</f>
        <v>81000</v>
      </c>
      <c r="AB96" s="9">
        <v>51</v>
      </c>
    </row>
    <row r="97" spans="1:28" ht="74.25" customHeight="1">
      <c r="A97" s="2" t="s">
        <v>561</v>
      </c>
      <c r="B97" s="2" t="s">
        <v>128</v>
      </c>
      <c r="C97" s="2" t="s">
        <v>545</v>
      </c>
      <c r="D97" s="4" t="s">
        <v>562</v>
      </c>
      <c r="E97" s="5" t="s">
        <v>559</v>
      </c>
      <c r="F97" s="2" t="s">
        <v>149</v>
      </c>
      <c r="G97" s="2" t="s">
        <v>563</v>
      </c>
      <c r="H97" s="6">
        <v>36000</v>
      </c>
      <c r="I97" s="6">
        <v>36000</v>
      </c>
      <c r="J97" s="2" t="s">
        <v>532</v>
      </c>
      <c r="K97" s="2" t="s">
        <v>37</v>
      </c>
      <c r="L97" s="2" t="s">
        <v>37</v>
      </c>
      <c r="M97" s="7">
        <v>46374</v>
      </c>
      <c r="N97" s="8" t="s">
        <v>125</v>
      </c>
      <c r="O97" s="2" t="s">
        <v>39</v>
      </c>
      <c r="P97" s="18" t="s">
        <v>86</v>
      </c>
      <c r="Q97" s="2" t="s">
        <v>41</v>
      </c>
      <c r="R97" s="2" t="s">
        <v>42</v>
      </c>
      <c r="S97" s="2" t="s">
        <v>41</v>
      </c>
      <c r="U97" s="2" t="s">
        <v>54</v>
      </c>
      <c r="W97" s="2" t="s">
        <v>41</v>
      </c>
      <c r="Z97" s="2" t="e">
        <f>VLOOKUP(Tabela1[[#This Row],[ID]],'[1]Comparação PCA'!$B:$E,7,0)</f>
        <v>#REF!</v>
      </c>
      <c r="AA97" s="6">
        <f>VLOOKUP(Tabela1[[#This Row],[ID]],'[1]PCA TRF 2026'!$A:$K,10,0)</f>
        <v>36000</v>
      </c>
      <c r="AB97" s="9">
        <v>52</v>
      </c>
    </row>
    <row r="98" spans="1:28" ht="81" customHeight="1">
      <c r="A98" s="13" t="s">
        <v>564</v>
      </c>
      <c r="B98" s="13" t="s">
        <v>128</v>
      </c>
      <c r="C98" s="13" t="s">
        <v>535</v>
      </c>
      <c r="D98" s="19" t="s">
        <v>565</v>
      </c>
      <c r="E98" s="20" t="s">
        <v>542</v>
      </c>
      <c r="F98" s="13" t="s">
        <v>149</v>
      </c>
      <c r="G98" s="13" t="s">
        <v>566</v>
      </c>
      <c r="H98" s="21">
        <v>79911.3</v>
      </c>
      <c r="I98" s="6">
        <v>79911.3</v>
      </c>
      <c r="J98" s="13" t="s">
        <v>539</v>
      </c>
      <c r="K98" s="13" t="s">
        <v>567</v>
      </c>
      <c r="L98" s="13" t="s">
        <v>37</v>
      </c>
      <c r="M98" s="22">
        <v>46374</v>
      </c>
      <c r="N98" s="23" t="s">
        <v>125</v>
      </c>
      <c r="O98" s="13" t="s">
        <v>39</v>
      </c>
      <c r="P98" s="24" t="s">
        <v>133</v>
      </c>
      <c r="Q98" s="2" t="s">
        <v>41</v>
      </c>
      <c r="R98" s="2" t="s">
        <v>42</v>
      </c>
      <c r="S98" s="13" t="s">
        <v>41</v>
      </c>
      <c r="T98" s="13"/>
      <c r="U98" s="2" t="s">
        <v>72</v>
      </c>
      <c r="V98" s="13"/>
      <c r="W98" s="2" t="s">
        <v>53</v>
      </c>
      <c r="X98" s="13"/>
      <c r="Y98" s="13"/>
      <c r="Z98" s="2" t="e">
        <f>VLOOKUP(Tabela1[[#This Row],[ID]],'[1]Comparação PCA'!$B:$E,7,0)</f>
        <v>#REF!</v>
      </c>
      <c r="AA98" s="6">
        <f>VLOOKUP(Tabela1[[#This Row],[ID]],'[1]PCA TRF 2026'!$A:$K,10,0)</f>
        <v>79911.3</v>
      </c>
      <c r="AB98" s="9">
        <v>53</v>
      </c>
    </row>
    <row r="99" spans="1:28" ht="78.75" customHeight="1">
      <c r="A99" s="2" t="s">
        <v>568</v>
      </c>
      <c r="B99" s="2" t="s">
        <v>128</v>
      </c>
      <c r="C99" s="2" t="s">
        <v>535</v>
      </c>
      <c r="D99" s="4" t="s">
        <v>569</v>
      </c>
      <c r="E99" s="5" t="s">
        <v>243</v>
      </c>
      <c r="F99" s="2" t="s">
        <v>149</v>
      </c>
      <c r="G99" s="2" t="s">
        <v>570</v>
      </c>
      <c r="H99" s="6">
        <v>8900</v>
      </c>
      <c r="I99" s="6">
        <v>8900</v>
      </c>
      <c r="J99" s="2" t="s">
        <v>571</v>
      </c>
      <c r="K99" s="2" t="s">
        <v>37</v>
      </c>
      <c r="L99" s="2" t="s">
        <v>37</v>
      </c>
      <c r="M99" s="7">
        <v>46374</v>
      </c>
      <c r="N99" s="8" t="s">
        <v>125</v>
      </c>
      <c r="O99" s="2" t="s">
        <v>39</v>
      </c>
      <c r="P99" s="18" t="s">
        <v>86</v>
      </c>
      <c r="Q99" s="2" t="s">
        <v>41</v>
      </c>
      <c r="R99" s="2" t="s">
        <v>42</v>
      </c>
      <c r="S99" s="2" t="s">
        <v>41</v>
      </c>
      <c r="U99" s="2" t="s">
        <v>54</v>
      </c>
      <c r="W99" s="2" t="s">
        <v>41</v>
      </c>
      <c r="Z99" s="2" t="e">
        <f>VLOOKUP(Tabela1[[#This Row],[ID]],'[1]Comparação PCA'!$B:$E,7,0)</f>
        <v>#REF!</v>
      </c>
      <c r="AA99" s="6">
        <f>VLOOKUP(Tabela1[[#This Row],[ID]],'[1]PCA TRF 2026'!$A:$K,10,0)</f>
        <v>8900</v>
      </c>
      <c r="AB99" s="9">
        <v>54</v>
      </c>
    </row>
    <row r="100" spans="1:28" ht="90" customHeight="1">
      <c r="A100" s="2" t="s">
        <v>572</v>
      </c>
      <c r="B100" s="2" t="s">
        <v>128</v>
      </c>
      <c r="C100" s="2" t="s">
        <v>573</v>
      </c>
      <c r="D100" s="4" t="s">
        <v>574</v>
      </c>
      <c r="E100" s="5" t="s">
        <v>575</v>
      </c>
      <c r="F100" s="2" t="s">
        <v>149</v>
      </c>
      <c r="G100" s="2" t="s">
        <v>576</v>
      </c>
      <c r="H100" s="6">
        <v>420000</v>
      </c>
      <c r="I100" s="6">
        <v>0</v>
      </c>
      <c r="J100" s="2" t="s">
        <v>571</v>
      </c>
      <c r="K100" s="2" t="s">
        <v>567</v>
      </c>
      <c r="L100" s="2" t="s">
        <v>37</v>
      </c>
      <c r="M100" s="7">
        <v>46374</v>
      </c>
      <c r="N100" s="8" t="s">
        <v>313</v>
      </c>
      <c r="O100" s="2" t="s">
        <v>39</v>
      </c>
      <c r="P100" s="18" t="s">
        <v>86</v>
      </c>
      <c r="Q100" s="2" t="s">
        <v>41</v>
      </c>
      <c r="R100" s="2" t="s">
        <v>42</v>
      </c>
      <c r="S100" s="2" t="s">
        <v>41</v>
      </c>
      <c r="U100" s="2" t="s">
        <v>72</v>
      </c>
      <c r="W100" s="2" t="s">
        <v>53</v>
      </c>
      <c r="Z100" s="2" t="e">
        <f>VLOOKUP(Tabela1[[#This Row],[ID]],'[1]Comparação PCA'!$B:$E,7,0)</f>
        <v>#REF!</v>
      </c>
      <c r="AA100" s="6">
        <f>VLOOKUP(Tabela1[[#This Row],[ID]],'[1]PCA TRF 2026'!$A:$K,10,0)</f>
        <v>420000</v>
      </c>
      <c r="AB100" s="9">
        <v>55</v>
      </c>
    </row>
    <row r="101" spans="1:28" ht="78.75" customHeight="1">
      <c r="A101" s="2" t="s">
        <v>577</v>
      </c>
      <c r="B101" s="2" t="s">
        <v>128</v>
      </c>
      <c r="C101" s="2" t="s">
        <v>573</v>
      </c>
      <c r="D101" s="4" t="s">
        <v>578</v>
      </c>
      <c r="E101" s="5" t="s">
        <v>559</v>
      </c>
      <c r="F101" s="2" t="s">
        <v>149</v>
      </c>
      <c r="G101" s="2" t="s">
        <v>579</v>
      </c>
      <c r="H101" s="6">
        <v>114000</v>
      </c>
      <c r="I101" s="6">
        <v>0</v>
      </c>
      <c r="J101" s="2" t="s">
        <v>539</v>
      </c>
      <c r="K101" s="2" t="s">
        <v>567</v>
      </c>
      <c r="L101" s="2" t="s">
        <v>37</v>
      </c>
      <c r="M101" s="7">
        <v>46374</v>
      </c>
      <c r="N101" s="8" t="s">
        <v>313</v>
      </c>
      <c r="O101" s="2" t="s">
        <v>39</v>
      </c>
      <c r="P101" s="18" t="s">
        <v>86</v>
      </c>
      <c r="Q101" s="2" t="s">
        <v>41</v>
      </c>
      <c r="R101" s="2" t="s">
        <v>42</v>
      </c>
      <c r="S101" s="2" t="s">
        <v>41</v>
      </c>
      <c r="U101" s="2" t="s">
        <v>72</v>
      </c>
      <c r="W101" s="2" t="s">
        <v>53</v>
      </c>
      <c r="Z101" s="2" t="e">
        <f>VLOOKUP(Tabela1[[#This Row],[ID]],'[1]Comparação PCA'!$B:$E,7,0)</f>
        <v>#REF!</v>
      </c>
      <c r="AA101" s="6">
        <f>VLOOKUP(Tabela1[[#This Row],[ID]],'[1]PCA TRF 2026'!$A:$K,10,0)</f>
        <v>114000</v>
      </c>
      <c r="AB101" s="9">
        <v>56</v>
      </c>
    </row>
    <row r="102" spans="1:28" ht="72.75">
      <c r="A102" s="2" t="s">
        <v>580</v>
      </c>
      <c r="B102" s="2" t="s">
        <v>128</v>
      </c>
      <c r="C102" s="2" t="s">
        <v>581</v>
      </c>
      <c r="D102" s="4" t="s">
        <v>582</v>
      </c>
      <c r="E102" s="5" t="s">
        <v>430</v>
      </c>
      <c r="F102" s="2" t="s">
        <v>149</v>
      </c>
      <c r="G102" s="2" t="s">
        <v>283</v>
      </c>
      <c r="H102" s="6">
        <v>290857.09999999998</v>
      </c>
      <c r="I102" s="6">
        <v>290857.09999999998</v>
      </c>
      <c r="J102" s="2" t="s">
        <v>583</v>
      </c>
      <c r="K102" s="2" t="s">
        <v>584</v>
      </c>
      <c r="L102" s="2" t="s">
        <v>585</v>
      </c>
      <c r="M102" s="7">
        <v>46374</v>
      </c>
      <c r="N102" s="8" t="s">
        <v>313</v>
      </c>
      <c r="O102" s="2" t="s">
        <v>39</v>
      </c>
      <c r="P102" s="18" t="s">
        <v>71</v>
      </c>
      <c r="Q102" s="2" t="s">
        <v>41</v>
      </c>
      <c r="R102" s="2" t="s">
        <v>42</v>
      </c>
      <c r="S102" s="2" t="s">
        <v>53</v>
      </c>
      <c r="U102" s="2" t="s">
        <v>72</v>
      </c>
      <c r="W102" s="2" t="s">
        <v>53</v>
      </c>
      <c r="Z102" s="2" t="e">
        <f>VLOOKUP(Tabela1[[#This Row],[ID]],'[1]Comparação PCA'!$B:$E,7,0)</f>
        <v>#REF!</v>
      </c>
      <c r="AA102" s="6">
        <f>VLOOKUP(Tabela1[[#This Row],[ID]],'[1]PCA TRF 2026'!$A:$K,10,0)</f>
        <v>290857.09999999998</v>
      </c>
      <c r="AB102" s="9">
        <v>57</v>
      </c>
    </row>
    <row r="103" spans="1:28" ht="101.25">
      <c r="A103" s="2" t="s">
        <v>586</v>
      </c>
      <c r="B103" s="2" t="s">
        <v>128</v>
      </c>
      <c r="C103" s="2" t="s">
        <v>587</v>
      </c>
      <c r="D103" s="4" t="s">
        <v>588</v>
      </c>
      <c r="E103" s="5" t="s">
        <v>95</v>
      </c>
      <c r="F103" s="2" t="s">
        <v>149</v>
      </c>
      <c r="G103" s="2" t="s">
        <v>589</v>
      </c>
      <c r="H103" s="6">
        <v>23169386.129999999</v>
      </c>
      <c r="I103" s="6">
        <v>0</v>
      </c>
      <c r="J103" s="2" t="s">
        <v>590</v>
      </c>
      <c r="K103" s="2" t="s">
        <v>591</v>
      </c>
      <c r="L103" s="2" t="s">
        <v>592</v>
      </c>
      <c r="M103" s="7">
        <v>46387</v>
      </c>
      <c r="N103" s="8" t="s">
        <v>313</v>
      </c>
      <c r="O103" s="2" t="s">
        <v>39</v>
      </c>
      <c r="P103" s="18" t="s">
        <v>133</v>
      </c>
      <c r="Q103" s="2" t="s">
        <v>41</v>
      </c>
      <c r="R103" s="2" t="s">
        <v>42</v>
      </c>
      <c r="S103" s="2" t="s">
        <v>53</v>
      </c>
      <c r="U103" s="2" t="s">
        <v>72</v>
      </c>
      <c r="W103" s="2" t="s">
        <v>53</v>
      </c>
      <c r="Z103" s="2" t="e">
        <f>VLOOKUP(Tabela1[[#This Row],[ID]],'[1]Comparação PCA'!$B:$E,7,0)</f>
        <v>#REF!</v>
      </c>
      <c r="AA103" s="6">
        <f>VLOOKUP(Tabela1[[#This Row],[ID]],'[1]PCA TRF 2026'!$A:$K,10,0)</f>
        <v>23169386.129999999</v>
      </c>
      <c r="AB103" s="9">
        <v>58</v>
      </c>
    </row>
    <row r="104" spans="1:28" ht="130.5">
      <c r="A104" s="2" t="s">
        <v>593</v>
      </c>
      <c r="B104" s="2" t="s">
        <v>128</v>
      </c>
      <c r="C104" s="2" t="s">
        <v>594</v>
      </c>
      <c r="D104" s="4" t="s">
        <v>595</v>
      </c>
      <c r="E104" s="5">
        <v>1</v>
      </c>
      <c r="F104" s="2" t="s">
        <v>48</v>
      </c>
      <c r="G104" s="2" t="s">
        <v>596</v>
      </c>
      <c r="H104" s="6">
        <v>643876.31999999995</v>
      </c>
      <c r="I104" s="6">
        <v>643876.31999999995</v>
      </c>
      <c r="J104" s="2" t="s">
        <v>597</v>
      </c>
      <c r="K104" s="2" t="s">
        <v>37</v>
      </c>
      <c r="L104" s="2" t="s">
        <v>598</v>
      </c>
      <c r="M104" s="7">
        <v>46387</v>
      </c>
      <c r="N104" s="8" t="s">
        <v>559</v>
      </c>
      <c r="O104" s="2" t="s">
        <v>39</v>
      </c>
      <c r="P104" s="18" t="s">
        <v>133</v>
      </c>
      <c r="Q104" s="2" t="s">
        <v>41</v>
      </c>
      <c r="R104" s="2" t="s">
        <v>367</v>
      </c>
      <c r="S104" s="2" t="s">
        <v>53</v>
      </c>
      <c r="U104" s="2" t="s">
        <v>72</v>
      </c>
      <c r="W104" s="2" t="s">
        <v>53</v>
      </c>
      <c r="Z104" s="2" t="e">
        <f>VLOOKUP(Tabela1[[#This Row],[ID]],'[1]Comparação PCA'!$B:$E,7,0)</f>
        <v>#REF!</v>
      </c>
      <c r="AA104" s="6">
        <f>VLOOKUP(Tabela1[[#This Row],[ID]],'[1]PCA TRF 2026'!$A:$K,10,0)</f>
        <v>643876.31999999995</v>
      </c>
      <c r="AB104" s="9">
        <v>59</v>
      </c>
    </row>
    <row r="105" spans="1:28" ht="72.75">
      <c r="A105" s="2" t="s">
        <v>599</v>
      </c>
      <c r="B105" s="2" t="s">
        <v>29</v>
      </c>
      <c r="C105" s="2" t="s">
        <v>600</v>
      </c>
      <c r="D105" s="4" t="s">
        <v>601</v>
      </c>
      <c r="E105" s="9">
        <v>1</v>
      </c>
      <c r="F105" s="2" t="s">
        <v>602</v>
      </c>
      <c r="G105" s="2" t="s">
        <v>603</v>
      </c>
      <c r="H105" s="6">
        <v>10000</v>
      </c>
      <c r="I105" s="6">
        <v>10000</v>
      </c>
      <c r="J105" s="2" t="s">
        <v>124</v>
      </c>
      <c r="K105" s="2" t="s">
        <v>604</v>
      </c>
      <c r="L105" s="2" t="s">
        <v>37</v>
      </c>
      <c r="M105" s="7">
        <v>46387</v>
      </c>
      <c r="N105" s="8" t="s">
        <v>38</v>
      </c>
      <c r="O105" s="2" t="s">
        <v>39</v>
      </c>
      <c r="P105" s="18" t="s">
        <v>52</v>
      </c>
      <c r="Q105" s="2" t="s">
        <v>41</v>
      </c>
      <c r="R105" s="2" t="s">
        <v>42</v>
      </c>
      <c r="S105" s="2" t="s">
        <v>41</v>
      </c>
      <c r="U105" s="2" t="s">
        <v>304</v>
      </c>
      <c r="W105" s="2" t="s">
        <v>41</v>
      </c>
      <c r="Z105" s="2" t="e">
        <f>VLOOKUP(Tabela1[[#This Row],[ID]],'[1]Comparação PCA'!$B:$E,7,0)</f>
        <v>#REF!</v>
      </c>
      <c r="AA105" s="6">
        <f>VLOOKUP(Tabela1[[#This Row],[ID]],'[1]PCA TRF 2026'!$A:$K,10,0)</f>
        <v>10000</v>
      </c>
      <c r="AB105" s="9">
        <v>6</v>
      </c>
    </row>
    <row r="106" spans="1:28" ht="72.75">
      <c r="A106" s="2" t="s">
        <v>605</v>
      </c>
      <c r="B106" s="2" t="s">
        <v>128</v>
      </c>
      <c r="C106" s="2" t="s">
        <v>606</v>
      </c>
      <c r="D106" s="4" t="s">
        <v>607</v>
      </c>
      <c r="E106" s="5">
        <v>1</v>
      </c>
      <c r="F106" s="2" t="s">
        <v>48</v>
      </c>
      <c r="G106" s="2" t="s">
        <v>608</v>
      </c>
      <c r="H106" s="6">
        <v>4266398.26</v>
      </c>
      <c r="I106" s="6">
        <v>0</v>
      </c>
      <c r="J106" s="2" t="s">
        <v>609</v>
      </c>
      <c r="K106" s="2" t="s">
        <v>567</v>
      </c>
      <c r="L106" s="2" t="s">
        <v>610</v>
      </c>
      <c r="M106" s="7">
        <v>46387</v>
      </c>
      <c r="N106" s="8" t="s">
        <v>38</v>
      </c>
      <c r="O106" s="2" t="s">
        <v>39</v>
      </c>
      <c r="P106" s="18" t="s">
        <v>351</v>
      </c>
      <c r="Q106" s="2" t="s">
        <v>41</v>
      </c>
      <c r="R106" s="2" t="s">
        <v>367</v>
      </c>
      <c r="S106" s="2" t="s">
        <v>53</v>
      </c>
      <c r="U106" s="2" t="s">
        <v>72</v>
      </c>
      <c r="W106" s="2" t="s">
        <v>53</v>
      </c>
      <c r="Z106" s="2" t="e">
        <f>VLOOKUP(Tabela1[[#This Row],[ID]],'[1]Comparação PCA'!$B:$E,7,0)</f>
        <v>#REF!</v>
      </c>
      <c r="AA106" s="6">
        <f>VLOOKUP(Tabela1[[#This Row],[ID]],'[1]PCA TRF 2026'!$A:$K,10,0)</f>
        <v>4266398.26</v>
      </c>
      <c r="AB106" s="9">
        <v>60</v>
      </c>
    </row>
    <row r="107" spans="1:28" ht="57.75">
      <c r="A107" s="2" t="s">
        <v>611</v>
      </c>
      <c r="B107" s="12" t="s">
        <v>128</v>
      </c>
      <c r="C107" s="12" t="s">
        <v>612</v>
      </c>
      <c r="D107" s="4" t="s">
        <v>613</v>
      </c>
      <c r="E107" s="9">
        <v>1</v>
      </c>
      <c r="F107" s="2" t="s">
        <v>48</v>
      </c>
      <c r="G107" s="2" t="s">
        <v>614</v>
      </c>
      <c r="H107" s="6">
        <v>272000</v>
      </c>
      <c r="I107" s="6">
        <v>272000</v>
      </c>
      <c r="J107" s="2" t="s">
        <v>615</v>
      </c>
      <c r="K107" s="2" t="s">
        <v>616</v>
      </c>
      <c r="L107" s="2" t="s">
        <v>37</v>
      </c>
      <c r="M107" s="7">
        <v>46362</v>
      </c>
      <c r="N107" s="2">
        <v>12</v>
      </c>
      <c r="O107" s="2" t="s">
        <v>39</v>
      </c>
      <c r="P107" s="18" t="s">
        <v>133</v>
      </c>
      <c r="Q107" s="2" t="s">
        <v>41</v>
      </c>
      <c r="R107" s="2" t="s">
        <v>367</v>
      </c>
      <c r="S107" s="2" t="s">
        <v>41</v>
      </c>
      <c r="U107" s="2" t="s">
        <v>72</v>
      </c>
      <c r="W107" s="2" t="s">
        <v>53</v>
      </c>
      <c r="Z107" s="2" t="e">
        <f>VLOOKUP(Tabela1[[#This Row],[ID]],'[1]Comparação PCA'!$B:$E,7,0)</f>
        <v>#REF!</v>
      </c>
      <c r="AA107" s="6">
        <f>VLOOKUP(Tabela1[[#This Row],[ID]],'[1]PCA TRF 2026'!$A:$K,10,0)</f>
        <v>272000</v>
      </c>
      <c r="AB107" s="9">
        <v>61</v>
      </c>
    </row>
    <row r="108" spans="1:28" ht="43.5">
      <c r="A108" s="2" t="s">
        <v>617</v>
      </c>
      <c r="B108" s="12" t="s">
        <v>171</v>
      </c>
      <c r="C108" s="12" t="s">
        <v>612</v>
      </c>
      <c r="D108" s="4" t="s">
        <v>618</v>
      </c>
      <c r="E108" s="9">
        <v>1</v>
      </c>
      <c r="F108" s="2" t="s">
        <v>48</v>
      </c>
      <c r="G108" s="2" t="s">
        <v>619</v>
      </c>
      <c r="H108" s="6">
        <v>26296.452000000001</v>
      </c>
      <c r="I108" s="6">
        <v>26296.452000000001</v>
      </c>
      <c r="J108" s="2" t="s">
        <v>254</v>
      </c>
      <c r="K108" s="2" t="s">
        <v>37</v>
      </c>
      <c r="L108" s="2" t="s">
        <v>37</v>
      </c>
      <c r="M108" s="7">
        <v>46085</v>
      </c>
      <c r="N108" s="2">
        <v>12</v>
      </c>
      <c r="O108" s="2" t="s">
        <v>39</v>
      </c>
      <c r="P108" s="18" t="s">
        <v>71</v>
      </c>
      <c r="Q108" s="2" t="s">
        <v>41</v>
      </c>
      <c r="R108" s="2" t="s">
        <v>367</v>
      </c>
      <c r="S108" s="2" t="s">
        <v>53</v>
      </c>
      <c r="U108" s="2" t="s">
        <v>54</v>
      </c>
      <c r="W108" s="2" t="s">
        <v>41</v>
      </c>
      <c r="Z108" s="2" t="e">
        <f>VLOOKUP(Tabela1[[#This Row],[ID]],'[1]Comparação PCA'!$B:$E,7,0)</f>
        <v>#REF!</v>
      </c>
      <c r="AA108" s="6">
        <f>VLOOKUP(Tabela1[[#This Row],[ID]],'[1]PCA TRF 2026'!$A:$K,10,0)</f>
        <v>26296.452000000001</v>
      </c>
      <c r="AB108" s="9">
        <v>62</v>
      </c>
    </row>
    <row r="109" spans="1:28" ht="43.5">
      <c r="A109" s="2" t="s">
        <v>620</v>
      </c>
      <c r="B109" s="12" t="s">
        <v>128</v>
      </c>
      <c r="C109" s="12" t="s">
        <v>612</v>
      </c>
      <c r="D109" s="4" t="s">
        <v>621</v>
      </c>
      <c r="E109" s="9">
        <v>1</v>
      </c>
      <c r="F109" s="2" t="s">
        <v>48</v>
      </c>
      <c r="G109" s="2" t="s">
        <v>622</v>
      </c>
      <c r="H109" s="6">
        <v>76545</v>
      </c>
      <c r="I109" s="6">
        <v>76545</v>
      </c>
      <c r="J109" s="2" t="s">
        <v>597</v>
      </c>
      <c r="K109" s="2" t="s">
        <v>37</v>
      </c>
      <c r="L109" s="2" t="s">
        <v>37</v>
      </c>
      <c r="M109" s="7">
        <v>46265</v>
      </c>
      <c r="N109" s="2">
        <v>12</v>
      </c>
      <c r="O109" s="2" t="s">
        <v>39</v>
      </c>
      <c r="P109" s="18" t="s">
        <v>351</v>
      </c>
      <c r="Q109" s="2" t="s">
        <v>41</v>
      </c>
      <c r="R109" s="2" t="s">
        <v>367</v>
      </c>
      <c r="S109" s="2" t="s">
        <v>53</v>
      </c>
      <c r="U109" s="2" t="s">
        <v>72</v>
      </c>
      <c r="W109" s="2" t="s">
        <v>53</v>
      </c>
      <c r="Z109" s="2" t="e">
        <f>VLOOKUP(Tabela1[[#This Row],[ID]],'[1]Comparação PCA'!$B:$E,7,0)</f>
        <v>#REF!</v>
      </c>
      <c r="AA109" s="6">
        <f>VLOOKUP(Tabela1[[#This Row],[ID]],'[1]PCA TRF 2026'!$A:$K,10,0)</f>
        <v>76545</v>
      </c>
      <c r="AB109" s="9">
        <v>63</v>
      </c>
    </row>
    <row r="110" spans="1:28" ht="57.75">
      <c r="A110" s="2" t="s">
        <v>623</v>
      </c>
      <c r="B110" s="12" t="s">
        <v>171</v>
      </c>
      <c r="C110" s="12" t="s">
        <v>612</v>
      </c>
      <c r="D110" s="4" t="s">
        <v>624</v>
      </c>
      <c r="E110" s="9">
        <v>1</v>
      </c>
      <c r="F110" s="2" t="s">
        <v>48</v>
      </c>
      <c r="G110" s="2" t="s">
        <v>625</v>
      </c>
      <c r="H110" s="6">
        <v>13125</v>
      </c>
      <c r="I110" s="6">
        <v>13125</v>
      </c>
      <c r="J110" s="2" t="s">
        <v>124</v>
      </c>
      <c r="K110" s="2" t="s">
        <v>37</v>
      </c>
      <c r="L110" s="2" t="s">
        <v>37</v>
      </c>
      <c r="M110" s="7">
        <v>46054</v>
      </c>
      <c r="N110" s="2">
        <v>12</v>
      </c>
      <c r="O110" s="2" t="s">
        <v>39</v>
      </c>
      <c r="P110" s="18" t="s">
        <v>110</v>
      </c>
      <c r="Q110" s="2" t="s">
        <v>41</v>
      </c>
      <c r="R110" s="2" t="s">
        <v>367</v>
      </c>
      <c r="S110" s="2" t="s">
        <v>41</v>
      </c>
      <c r="U110" s="2" t="s">
        <v>54</v>
      </c>
      <c r="W110" s="2" t="s">
        <v>41</v>
      </c>
      <c r="Z110" s="2" t="e">
        <f>VLOOKUP(Tabela1[[#This Row],[ID]],'[1]Comparação PCA'!$B:$E,7,0)</f>
        <v>#REF!</v>
      </c>
      <c r="AA110" s="6">
        <f>VLOOKUP(Tabela1[[#This Row],[ID]],'[1]PCA TRF 2026'!$A:$K,10,0)</f>
        <v>13125</v>
      </c>
      <c r="AB110" s="9">
        <v>68</v>
      </c>
    </row>
    <row r="111" spans="1:28" ht="43.5">
      <c r="A111" s="2" t="s">
        <v>626</v>
      </c>
      <c r="B111" s="12" t="s">
        <v>171</v>
      </c>
      <c r="C111" s="12" t="s">
        <v>612</v>
      </c>
      <c r="D111" s="4" t="s">
        <v>627</v>
      </c>
      <c r="E111" s="9">
        <v>1</v>
      </c>
      <c r="F111" s="2" t="s">
        <v>48</v>
      </c>
      <c r="G111" s="2" t="s">
        <v>628</v>
      </c>
      <c r="H111" s="6">
        <v>13135.5</v>
      </c>
      <c r="I111" s="6">
        <v>13135.5</v>
      </c>
      <c r="J111" s="2" t="s">
        <v>124</v>
      </c>
      <c r="K111" s="2" t="s">
        <v>37</v>
      </c>
      <c r="L111" s="2" t="s">
        <v>37</v>
      </c>
      <c r="M111" s="7">
        <v>46054</v>
      </c>
      <c r="N111" s="2">
        <v>12</v>
      </c>
      <c r="O111" s="2" t="s">
        <v>63</v>
      </c>
      <c r="P111" s="18" t="s">
        <v>110</v>
      </c>
      <c r="Q111" s="2" t="s">
        <v>41</v>
      </c>
      <c r="R111" s="2" t="s">
        <v>367</v>
      </c>
      <c r="S111" s="2" t="s">
        <v>41</v>
      </c>
      <c r="U111" s="2" t="s">
        <v>54</v>
      </c>
      <c r="W111" s="2" t="s">
        <v>41</v>
      </c>
      <c r="Z111" s="2" t="e">
        <f>VLOOKUP(Tabela1[[#This Row],[ID]],'[1]Comparação PCA'!$B:$E,7,0)</f>
        <v>#REF!</v>
      </c>
      <c r="AA111" s="6">
        <f>VLOOKUP(Tabela1[[#This Row],[ID]],'[1]PCA TRF 2026'!$A:$K,10,0)</f>
        <v>13135.5</v>
      </c>
      <c r="AB111" s="9">
        <v>69</v>
      </c>
    </row>
    <row r="112" spans="1:28" ht="72.75">
      <c r="A112" s="2" t="s">
        <v>629</v>
      </c>
      <c r="B112" s="2" t="s">
        <v>29</v>
      </c>
      <c r="C112" s="2" t="s">
        <v>630</v>
      </c>
      <c r="D112" s="4" t="s">
        <v>631</v>
      </c>
      <c r="E112" s="9">
        <v>48</v>
      </c>
      <c r="F112" s="2" t="s">
        <v>632</v>
      </c>
      <c r="G112" s="2" t="s">
        <v>633</v>
      </c>
      <c r="H112" s="6">
        <v>15000</v>
      </c>
      <c r="I112" s="6">
        <v>15000</v>
      </c>
      <c r="J112" s="2" t="s">
        <v>124</v>
      </c>
      <c r="K112" s="2" t="s">
        <v>604</v>
      </c>
      <c r="L112" s="2" t="s">
        <v>37</v>
      </c>
      <c r="M112" s="7">
        <v>46387</v>
      </c>
      <c r="N112" s="8" t="s">
        <v>125</v>
      </c>
      <c r="O112" s="2" t="s">
        <v>39</v>
      </c>
      <c r="P112" s="18" t="s">
        <v>40</v>
      </c>
      <c r="Q112" s="2" t="s">
        <v>41</v>
      </c>
      <c r="R112" s="2" t="s">
        <v>42</v>
      </c>
      <c r="S112" s="2" t="s">
        <v>41</v>
      </c>
      <c r="U112" s="2" t="s">
        <v>54</v>
      </c>
      <c r="W112" s="2" t="s">
        <v>41</v>
      </c>
      <c r="Z112" s="2" t="e">
        <f>VLOOKUP(Tabela1[[#This Row],[ID]],'[1]Comparação PCA'!$B:$E,7,0)</f>
        <v>#REF!</v>
      </c>
      <c r="AA112" s="6">
        <f>VLOOKUP(Tabela1[[#This Row],[ID]],'[1]PCA TRF 2026'!$A:$K,10,0)</f>
        <v>15000</v>
      </c>
      <c r="AB112" s="9">
        <v>7</v>
      </c>
    </row>
    <row r="113" spans="1:28" ht="29.25">
      <c r="A113" s="2" t="s">
        <v>634</v>
      </c>
      <c r="B113" s="12" t="s">
        <v>171</v>
      </c>
      <c r="C113" s="12" t="s">
        <v>612</v>
      </c>
      <c r="D113" s="4" t="s">
        <v>635</v>
      </c>
      <c r="E113" s="9">
        <v>1</v>
      </c>
      <c r="F113" s="2" t="s">
        <v>48</v>
      </c>
      <c r="G113" s="2" t="s">
        <v>636</v>
      </c>
      <c r="H113" s="6">
        <v>14570.85</v>
      </c>
      <c r="I113" s="6">
        <v>14570.85</v>
      </c>
      <c r="J113" s="2" t="s">
        <v>124</v>
      </c>
      <c r="K113" s="2" t="s">
        <v>37</v>
      </c>
      <c r="L113" s="2" t="s">
        <v>37</v>
      </c>
      <c r="M113" s="7">
        <v>46074</v>
      </c>
      <c r="N113" s="2">
        <v>12</v>
      </c>
      <c r="O113" s="2" t="s">
        <v>39</v>
      </c>
      <c r="P113" s="18" t="s">
        <v>249</v>
      </c>
      <c r="Q113" s="2" t="s">
        <v>41</v>
      </c>
      <c r="R113" s="2" t="s">
        <v>367</v>
      </c>
      <c r="S113" s="2" t="s">
        <v>41</v>
      </c>
      <c r="U113" s="2" t="s">
        <v>54</v>
      </c>
      <c r="W113" s="2" t="s">
        <v>41</v>
      </c>
      <c r="Z113" s="2" t="e">
        <f>VLOOKUP(Tabela1[[#This Row],[ID]],'[1]Comparação PCA'!$B:$E,7,0)</f>
        <v>#REF!</v>
      </c>
      <c r="AA113" s="6">
        <f>VLOOKUP(Tabela1[[#This Row],[ID]],'[1]PCA TRF 2026'!$A:$K,10,0)</f>
        <v>14570.85</v>
      </c>
      <c r="AB113" s="9">
        <v>70</v>
      </c>
    </row>
    <row r="114" spans="1:28" ht="43.5">
      <c r="A114" s="2" t="s">
        <v>637</v>
      </c>
      <c r="B114" s="12" t="s">
        <v>171</v>
      </c>
      <c r="C114" s="12" t="s">
        <v>612</v>
      </c>
      <c r="D114" s="4" t="s">
        <v>638</v>
      </c>
      <c r="E114" s="9">
        <v>1</v>
      </c>
      <c r="F114" s="2" t="s">
        <v>48</v>
      </c>
      <c r="G114" s="2" t="s">
        <v>639</v>
      </c>
      <c r="H114" s="6">
        <v>36916.755000000005</v>
      </c>
      <c r="I114" s="6">
        <v>36916.755000000005</v>
      </c>
      <c r="J114" s="2" t="s">
        <v>640</v>
      </c>
      <c r="K114" s="2" t="s">
        <v>37</v>
      </c>
      <c r="L114" s="2" t="s">
        <v>37</v>
      </c>
      <c r="M114" s="7">
        <v>46201</v>
      </c>
      <c r="N114" s="2">
        <v>12</v>
      </c>
      <c r="O114" s="2" t="s">
        <v>39</v>
      </c>
      <c r="P114" s="18" t="s">
        <v>71</v>
      </c>
      <c r="Q114" s="2" t="s">
        <v>41</v>
      </c>
      <c r="R114" s="2" t="s">
        <v>367</v>
      </c>
      <c r="S114" s="2" t="s">
        <v>41</v>
      </c>
      <c r="U114" s="2" t="s">
        <v>54</v>
      </c>
      <c r="W114" s="2" t="s">
        <v>53</v>
      </c>
      <c r="Z114" s="2" t="e">
        <f>VLOOKUP(Tabela1[[#This Row],[ID]],'[1]Comparação PCA'!$B:$E,7,0)</f>
        <v>#REF!</v>
      </c>
      <c r="AA114" s="6">
        <f>VLOOKUP(Tabela1[[#This Row],[ID]],'[1]PCA TRF 2026'!$A:$K,10,0)</f>
        <v>36916.755000000005</v>
      </c>
      <c r="AB114" s="9">
        <v>71</v>
      </c>
    </row>
    <row r="115" spans="1:28" ht="57.75">
      <c r="A115" s="2" t="s">
        <v>641</v>
      </c>
      <c r="B115" s="12" t="s">
        <v>171</v>
      </c>
      <c r="C115" s="12" t="s">
        <v>612</v>
      </c>
      <c r="D115" s="4" t="s">
        <v>642</v>
      </c>
      <c r="E115" s="9">
        <v>1</v>
      </c>
      <c r="F115" s="2" t="s">
        <v>48</v>
      </c>
      <c r="G115" s="2" t="s">
        <v>643</v>
      </c>
      <c r="H115" s="6">
        <v>1300000</v>
      </c>
      <c r="I115" s="6">
        <v>1300000</v>
      </c>
      <c r="J115" s="2" t="s">
        <v>644</v>
      </c>
      <c r="K115" s="2" t="s">
        <v>645</v>
      </c>
      <c r="L115" s="2" t="s">
        <v>37</v>
      </c>
      <c r="M115" s="7">
        <v>46211</v>
      </c>
      <c r="N115" s="2">
        <v>12</v>
      </c>
      <c r="O115" s="2" t="s">
        <v>39</v>
      </c>
      <c r="P115" s="18" t="s">
        <v>110</v>
      </c>
      <c r="Q115" s="2" t="s">
        <v>41</v>
      </c>
      <c r="R115" s="2" t="s">
        <v>367</v>
      </c>
      <c r="S115" s="2" t="s">
        <v>41</v>
      </c>
      <c r="U115" s="2" t="s">
        <v>72</v>
      </c>
      <c r="W115" s="2" t="s">
        <v>53</v>
      </c>
      <c r="Z115" s="2" t="e">
        <f>VLOOKUP(Tabela1[[#This Row],[ID]],'[1]Comparação PCA'!$B:$E,7,0)</f>
        <v>#REF!</v>
      </c>
      <c r="AA115" s="6">
        <f>VLOOKUP(Tabela1[[#This Row],[ID]],'[1]PCA TRF 2026'!$A:$K,10,0)</f>
        <v>1300000</v>
      </c>
      <c r="AB115" s="9">
        <v>72</v>
      </c>
    </row>
    <row r="116" spans="1:28" ht="43.5">
      <c r="A116" s="2" t="s">
        <v>646</v>
      </c>
      <c r="B116" s="12" t="s">
        <v>29</v>
      </c>
      <c r="C116" s="12" t="s">
        <v>612</v>
      </c>
      <c r="D116" s="4" t="s">
        <v>647</v>
      </c>
      <c r="E116" s="9">
        <v>1</v>
      </c>
      <c r="F116" s="2" t="s">
        <v>48</v>
      </c>
      <c r="G116" s="2" t="s">
        <v>648</v>
      </c>
      <c r="H116" s="6">
        <v>1984.5</v>
      </c>
      <c r="I116" s="6">
        <v>1984.5</v>
      </c>
      <c r="J116" s="2" t="s">
        <v>124</v>
      </c>
      <c r="K116" s="2" t="s">
        <v>649</v>
      </c>
      <c r="L116" s="2" t="s">
        <v>37</v>
      </c>
      <c r="M116" s="7">
        <v>46208</v>
      </c>
      <c r="N116" s="2">
        <v>12</v>
      </c>
      <c r="O116" s="2" t="s">
        <v>39</v>
      </c>
      <c r="P116" s="18" t="s">
        <v>110</v>
      </c>
      <c r="Q116" s="2" t="s">
        <v>41</v>
      </c>
      <c r="R116" s="2" t="s">
        <v>367</v>
      </c>
      <c r="S116" s="2" t="s">
        <v>41</v>
      </c>
      <c r="U116" s="2" t="s">
        <v>54</v>
      </c>
      <c r="W116" s="2" t="s">
        <v>41</v>
      </c>
      <c r="Z116" s="2" t="e">
        <f>VLOOKUP(Tabela1[[#This Row],[ID]],'[1]Comparação PCA'!$B:$E,7,0)</f>
        <v>#REF!</v>
      </c>
      <c r="AA116" s="6">
        <f>VLOOKUP(Tabela1[[#This Row],[ID]],'[1]PCA TRF 2026'!$A:$K,10,0)</f>
        <v>1984.5</v>
      </c>
      <c r="AB116" s="9">
        <v>73</v>
      </c>
    </row>
    <row r="117" spans="1:28" ht="75.75" customHeight="1">
      <c r="A117" s="2" t="s">
        <v>650</v>
      </c>
      <c r="B117" s="12" t="s">
        <v>29</v>
      </c>
      <c r="C117" s="12" t="s">
        <v>612</v>
      </c>
      <c r="D117" s="4" t="s">
        <v>651</v>
      </c>
      <c r="E117" s="9">
        <v>1</v>
      </c>
      <c r="F117" s="2" t="s">
        <v>48</v>
      </c>
      <c r="G117" s="2" t="s">
        <v>652</v>
      </c>
      <c r="H117" s="6">
        <v>1074.1500000000001</v>
      </c>
      <c r="I117" s="6">
        <v>1074.1500000000001</v>
      </c>
      <c r="J117" s="2" t="s">
        <v>218</v>
      </c>
      <c r="K117" s="2" t="s">
        <v>37</v>
      </c>
      <c r="L117" s="2" t="s">
        <v>37</v>
      </c>
      <c r="M117" s="7">
        <v>46354</v>
      </c>
      <c r="N117" s="2">
        <v>12</v>
      </c>
      <c r="O117" s="2" t="s">
        <v>39</v>
      </c>
      <c r="P117" s="18" t="s">
        <v>653</v>
      </c>
      <c r="Q117" s="2" t="s">
        <v>41</v>
      </c>
      <c r="R117" s="2" t="s">
        <v>367</v>
      </c>
      <c r="S117" s="2" t="s">
        <v>41</v>
      </c>
      <c r="U117" s="2" t="s">
        <v>54</v>
      </c>
      <c r="W117" s="2" t="s">
        <v>41</v>
      </c>
      <c r="Z117" s="2" t="e">
        <f>VLOOKUP(Tabela1[[#This Row],[ID]],'[1]Comparação PCA'!$B:$E,7,0)</f>
        <v>#REF!</v>
      </c>
      <c r="AA117" s="6">
        <f>VLOOKUP(Tabela1[[#This Row],[ID]],'[1]PCA TRF 2026'!$A:$K,10,0)</f>
        <v>1074.1500000000001</v>
      </c>
      <c r="AB117" s="9">
        <v>74</v>
      </c>
    </row>
    <row r="118" spans="1:28" ht="29.25">
      <c r="A118" s="2" t="s">
        <v>654</v>
      </c>
      <c r="B118" s="12" t="s">
        <v>29</v>
      </c>
      <c r="C118" s="12" t="s">
        <v>612</v>
      </c>
      <c r="D118" s="4" t="s">
        <v>655</v>
      </c>
      <c r="E118" s="9">
        <v>1</v>
      </c>
      <c r="F118" s="2" t="s">
        <v>48</v>
      </c>
      <c r="G118" s="2" t="s">
        <v>656</v>
      </c>
      <c r="H118" s="6">
        <v>12553.8</v>
      </c>
      <c r="I118" s="6">
        <v>12553.8</v>
      </c>
      <c r="J118" s="2" t="s">
        <v>124</v>
      </c>
      <c r="K118" s="2" t="s">
        <v>657</v>
      </c>
      <c r="L118" s="2" t="s">
        <v>37</v>
      </c>
      <c r="M118" s="7">
        <v>46263</v>
      </c>
      <c r="N118" s="2">
        <v>12</v>
      </c>
      <c r="O118" s="2" t="s">
        <v>39</v>
      </c>
      <c r="P118" s="18" t="s">
        <v>86</v>
      </c>
      <c r="Q118" s="2" t="s">
        <v>41</v>
      </c>
      <c r="R118" s="2" t="s">
        <v>367</v>
      </c>
      <c r="S118" s="2" t="s">
        <v>41</v>
      </c>
      <c r="U118" s="2" t="s">
        <v>54</v>
      </c>
      <c r="W118" s="2" t="s">
        <v>41</v>
      </c>
      <c r="Z118" s="2" t="e">
        <f>VLOOKUP(Tabela1[[#This Row],[ID]],'[1]Comparação PCA'!$B:$E,7,0)</f>
        <v>#REF!</v>
      </c>
      <c r="AA118" s="6">
        <f>VLOOKUP(Tabela1[[#This Row],[ID]],'[1]PCA TRF 2026'!$A:$K,10,0)</f>
        <v>12553.8</v>
      </c>
      <c r="AB118" s="9">
        <v>75</v>
      </c>
    </row>
    <row r="119" spans="1:28" ht="87">
      <c r="A119" s="13" t="s">
        <v>658</v>
      </c>
      <c r="B119" s="14" t="s">
        <v>112</v>
      </c>
      <c r="C119" s="14" t="s">
        <v>612</v>
      </c>
      <c r="D119" s="19" t="s">
        <v>659</v>
      </c>
      <c r="E119" s="25">
        <v>1</v>
      </c>
      <c r="F119" s="13" t="s">
        <v>48</v>
      </c>
      <c r="G119" s="13" t="s">
        <v>660</v>
      </c>
      <c r="H119" s="21">
        <v>36035.118000000002</v>
      </c>
      <c r="I119" s="6">
        <v>36035.118000000002</v>
      </c>
      <c r="J119" s="13" t="s">
        <v>661</v>
      </c>
      <c r="K119" s="13" t="s">
        <v>662</v>
      </c>
      <c r="L119" s="13" t="s">
        <v>37</v>
      </c>
      <c r="M119" s="22">
        <v>46082</v>
      </c>
      <c r="N119" s="13">
        <v>12</v>
      </c>
      <c r="O119" s="13" t="s">
        <v>39</v>
      </c>
      <c r="P119" s="24" t="s">
        <v>133</v>
      </c>
      <c r="Q119" s="2" t="s">
        <v>41</v>
      </c>
      <c r="R119" s="2" t="s">
        <v>367</v>
      </c>
      <c r="S119" s="13" t="s">
        <v>41</v>
      </c>
      <c r="T119" s="13"/>
      <c r="U119" s="13" t="s">
        <v>54</v>
      </c>
      <c r="V119" s="13"/>
      <c r="W119" s="2" t="s">
        <v>41</v>
      </c>
      <c r="X119" s="13"/>
      <c r="Y119" s="13"/>
      <c r="Z119" s="2" t="e">
        <f>VLOOKUP(Tabela1[[#This Row],[ID]],'[1]Comparação PCA'!$B:$E,7,0)</f>
        <v>#REF!</v>
      </c>
      <c r="AA119" s="6">
        <f>VLOOKUP(Tabela1[[#This Row],[ID]],'[1]PCA TRF 2026'!$A:$K,10,0)</f>
        <v>36035.118000000002</v>
      </c>
      <c r="AB119" s="9">
        <v>77</v>
      </c>
    </row>
    <row r="120" spans="1:28" ht="43.5">
      <c r="A120" s="2" t="s">
        <v>663</v>
      </c>
      <c r="B120" s="12" t="s">
        <v>29</v>
      </c>
      <c r="C120" s="12" t="s">
        <v>612</v>
      </c>
      <c r="D120" s="4" t="s">
        <v>664</v>
      </c>
      <c r="E120" s="9">
        <v>1</v>
      </c>
      <c r="F120" s="2" t="s">
        <v>48</v>
      </c>
      <c r="G120" s="2" t="s">
        <v>665</v>
      </c>
      <c r="H120" s="6">
        <v>2557279.2317280006</v>
      </c>
      <c r="I120" s="6">
        <v>0</v>
      </c>
      <c r="J120" s="2" t="s">
        <v>124</v>
      </c>
      <c r="K120" s="2" t="s">
        <v>666</v>
      </c>
      <c r="L120" s="2" t="s">
        <v>37</v>
      </c>
      <c r="M120" s="7">
        <v>46066</v>
      </c>
      <c r="N120" s="2">
        <v>12</v>
      </c>
      <c r="O120" s="2" t="s">
        <v>39</v>
      </c>
      <c r="P120" s="18" t="s">
        <v>249</v>
      </c>
      <c r="Q120" s="2" t="s">
        <v>41</v>
      </c>
      <c r="R120" s="2" t="s">
        <v>367</v>
      </c>
      <c r="S120" s="2" t="s">
        <v>53</v>
      </c>
      <c r="U120" s="2" t="s">
        <v>72</v>
      </c>
      <c r="W120" s="2" t="s">
        <v>53</v>
      </c>
      <c r="Z120" s="2" t="e">
        <f>VLOOKUP(Tabela1[[#This Row],[ID]],'[1]Comparação PCA'!$B:$E,7,0)</f>
        <v>#REF!</v>
      </c>
      <c r="AA120" s="6">
        <f>VLOOKUP(Tabela1[[#This Row],[ID]],'[1]PCA TRF 2026'!$A:$K,10,0)</f>
        <v>0</v>
      </c>
      <c r="AB120" s="9">
        <v>78</v>
      </c>
    </row>
    <row r="121" spans="1:28" s="13" customFormat="1" ht="87" customHeight="1">
      <c r="A121" s="2" t="s">
        <v>667</v>
      </c>
      <c r="B121" s="12" t="s">
        <v>171</v>
      </c>
      <c r="C121" s="12" t="s">
        <v>612</v>
      </c>
      <c r="D121" s="4" t="s">
        <v>668</v>
      </c>
      <c r="E121" s="9">
        <v>1</v>
      </c>
      <c r="F121" s="2" t="s">
        <v>48</v>
      </c>
      <c r="G121" s="2" t="s">
        <v>669</v>
      </c>
      <c r="H121" s="6">
        <v>1500000</v>
      </c>
      <c r="I121" s="21">
        <v>1500000</v>
      </c>
      <c r="J121" s="2" t="s">
        <v>670</v>
      </c>
      <c r="K121" s="2" t="s">
        <v>37</v>
      </c>
      <c r="L121" s="2" t="s">
        <v>37</v>
      </c>
      <c r="M121" s="7">
        <v>46319</v>
      </c>
      <c r="N121" s="2">
        <v>12</v>
      </c>
      <c r="O121" s="2" t="s">
        <v>39</v>
      </c>
      <c r="P121" s="18" t="s">
        <v>110</v>
      </c>
      <c r="Q121" s="2" t="s">
        <v>41</v>
      </c>
      <c r="R121" s="2" t="s">
        <v>367</v>
      </c>
      <c r="S121" s="2" t="s">
        <v>41</v>
      </c>
      <c r="T121" s="2"/>
      <c r="U121" s="2" t="s">
        <v>72</v>
      </c>
      <c r="V121" s="2"/>
      <c r="W121" s="2" t="s">
        <v>53</v>
      </c>
      <c r="X121" s="2"/>
      <c r="Y121" s="2"/>
      <c r="Z121" s="2" t="e">
        <f>VLOOKUP(Tabela1[[#This Row],[ID]],'[1]Comparação PCA'!$B:$E,7,0)</f>
        <v>#REF!</v>
      </c>
      <c r="AA121" s="21">
        <f>VLOOKUP(Tabela1[[#This Row],[ID]],'[1]PCA TRF 2026'!$A:$K,10,0)</f>
        <v>1500000</v>
      </c>
      <c r="AB121" s="25">
        <v>79</v>
      </c>
    </row>
    <row r="122" spans="1:28" ht="81" customHeight="1">
      <c r="A122" s="2" t="s">
        <v>671</v>
      </c>
      <c r="B122" s="2" t="s">
        <v>29</v>
      </c>
      <c r="C122" s="2" t="s">
        <v>672</v>
      </c>
      <c r="D122" s="4" t="s">
        <v>673</v>
      </c>
      <c r="E122" s="9">
        <v>2</v>
      </c>
      <c r="F122" s="2" t="s">
        <v>674</v>
      </c>
      <c r="G122" s="2" t="s">
        <v>675</v>
      </c>
      <c r="H122" s="6">
        <v>15000</v>
      </c>
      <c r="I122" s="6">
        <v>15000</v>
      </c>
      <c r="J122" s="2" t="s">
        <v>124</v>
      </c>
      <c r="K122" s="2" t="s">
        <v>36</v>
      </c>
      <c r="L122" s="2" t="s">
        <v>37</v>
      </c>
      <c r="M122" s="7">
        <v>46387</v>
      </c>
      <c r="N122" s="8" t="s">
        <v>38</v>
      </c>
      <c r="O122" s="2" t="s">
        <v>79</v>
      </c>
      <c r="P122" s="18" t="s">
        <v>64</v>
      </c>
      <c r="Q122" s="2" t="s">
        <v>41</v>
      </c>
      <c r="R122" s="2" t="s">
        <v>42</v>
      </c>
      <c r="S122" s="2" t="s">
        <v>41</v>
      </c>
      <c r="U122" s="2" t="s">
        <v>43</v>
      </c>
      <c r="W122" s="2" t="s">
        <v>43</v>
      </c>
      <c r="Z122" s="2" t="e">
        <f>VLOOKUP(Tabela1[[#This Row],[ID]],'[1]Comparação PCA'!$B:$E,7,0)</f>
        <v>#REF!</v>
      </c>
      <c r="AA122" s="6">
        <f>VLOOKUP(Tabela1[[#This Row],[ID]],'[1]PCA TRF 2026'!$A:$K,10,0)</f>
        <v>15000</v>
      </c>
      <c r="AB122" s="9">
        <v>8</v>
      </c>
    </row>
    <row r="123" spans="1:28" ht="76.5" customHeight="1">
      <c r="A123" s="2" t="s">
        <v>676</v>
      </c>
      <c r="B123" s="12" t="s">
        <v>29</v>
      </c>
      <c r="C123" s="12" t="s">
        <v>612</v>
      </c>
      <c r="D123" s="4" t="s">
        <v>677</v>
      </c>
      <c r="E123" s="9">
        <v>1</v>
      </c>
      <c r="F123" s="2" t="s">
        <v>48</v>
      </c>
      <c r="G123" s="2" t="s">
        <v>678</v>
      </c>
      <c r="H123" s="6">
        <v>183000</v>
      </c>
      <c r="I123" s="6">
        <v>183000</v>
      </c>
      <c r="J123" s="2" t="s">
        <v>218</v>
      </c>
      <c r="K123" s="2" t="s">
        <v>37</v>
      </c>
      <c r="L123" s="2" t="s">
        <v>37</v>
      </c>
      <c r="M123" s="7">
        <v>46375</v>
      </c>
      <c r="N123" s="2">
        <v>12</v>
      </c>
      <c r="O123" s="2" t="s">
        <v>63</v>
      </c>
      <c r="P123" s="18" t="s">
        <v>52</v>
      </c>
      <c r="Q123" s="2" t="s">
        <v>41</v>
      </c>
      <c r="R123" s="2" t="s">
        <v>367</v>
      </c>
      <c r="S123" s="2" t="s">
        <v>41</v>
      </c>
      <c r="U123" s="2" t="s">
        <v>72</v>
      </c>
      <c r="W123" s="2" t="s">
        <v>53</v>
      </c>
      <c r="Z123" s="2" t="e">
        <f>VLOOKUP(Tabela1[[#This Row],[ID]],'[1]Comparação PCA'!$B:$E,7,0)</f>
        <v>#REF!</v>
      </c>
      <c r="AA123" s="6">
        <f>VLOOKUP(Tabela1[[#This Row],[ID]],'[1]PCA TRF 2026'!$A:$K,10,0)</f>
        <v>183000</v>
      </c>
      <c r="AB123" s="9">
        <v>80</v>
      </c>
    </row>
    <row r="124" spans="1:28" ht="57.75">
      <c r="A124" s="2" t="s">
        <v>679</v>
      </c>
      <c r="B124" s="12" t="s">
        <v>171</v>
      </c>
      <c r="C124" s="12" t="s">
        <v>612</v>
      </c>
      <c r="D124" s="4" t="s">
        <v>680</v>
      </c>
      <c r="E124" s="9">
        <v>1</v>
      </c>
      <c r="F124" s="2" t="s">
        <v>48</v>
      </c>
      <c r="G124" s="2" t="s">
        <v>681</v>
      </c>
      <c r="H124" s="6">
        <v>150000</v>
      </c>
      <c r="I124" s="6">
        <v>150000</v>
      </c>
      <c r="J124" s="2" t="s">
        <v>103</v>
      </c>
      <c r="K124" s="2" t="s">
        <v>682</v>
      </c>
      <c r="L124" s="2" t="s">
        <v>37</v>
      </c>
      <c r="M124" s="7">
        <v>46101</v>
      </c>
      <c r="N124" s="2">
        <v>12</v>
      </c>
      <c r="O124" s="2" t="s">
        <v>39</v>
      </c>
      <c r="P124" s="18" t="s">
        <v>351</v>
      </c>
      <c r="Q124" s="2" t="s">
        <v>41</v>
      </c>
      <c r="R124" s="2" t="s">
        <v>367</v>
      </c>
      <c r="S124" s="2" t="s">
        <v>41</v>
      </c>
      <c r="U124" s="2" t="s">
        <v>72</v>
      </c>
      <c r="W124" s="2" t="s">
        <v>41</v>
      </c>
      <c r="Z124" s="2" t="e">
        <f>VLOOKUP(Tabela1[[#This Row],[ID]],'[1]Comparação PCA'!$B:$E,7,0)</f>
        <v>#REF!</v>
      </c>
      <c r="AA124" s="6">
        <f>VLOOKUP(Tabela1[[#This Row],[ID]],'[1]PCA TRF 2026'!$A:$K,10,0)</f>
        <v>150000</v>
      </c>
      <c r="AB124" s="9">
        <v>81</v>
      </c>
    </row>
    <row r="125" spans="1:28" ht="87">
      <c r="A125" s="2" t="s">
        <v>683</v>
      </c>
      <c r="B125" s="12" t="s">
        <v>171</v>
      </c>
      <c r="C125" s="12" t="s">
        <v>612</v>
      </c>
      <c r="D125" s="4" t="s">
        <v>684</v>
      </c>
      <c r="E125" s="9">
        <v>1</v>
      </c>
      <c r="F125" s="2" t="s">
        <v>48</v>
      </c>
      <c r="G125" s="2" t="s">
        <v>685</v>
      </c>
      <c r="H125" s="6">
        <v>161800</v>
      </c>
      <c r="I125" s="6">
        <v>161800</v>
      </c>
      <c r="J125" s="2" t="s">
        <v>686</v>
      </c>
      <c r="K125" s="2" t="s">
        <v>687</v>
      </c>
      <c r="L125" s="2" t="s">
        <v>37</v>
      </c>
      <c r="M125" s="7">
        <v>46053</v>
      </c>
      <c r="N125" s="2">
        <v>12</v>
      </c>
      <c r="O125" s="2" t="s">
        <v>39</v>
      </c>
      <c r="P125" s="18" t="s">
        <v>351</v>
      </c>
      <c r="Q125" s="2" t="s">
        <v>41</v>
      </c>
      <c r="R125" s="2" t="s">
        <v>367</v>
      </c>
      <c r="S125" s="2" t="s">
        <v>41</v>
      </c>
      <c r="U125" s="2" t="s">
        <v>72</v>
      </c>
      <c r="W125" s="2" t="s">
        <v>41</v>
      </c>
      <c r="Z125" s="2" t="e">
        <f>VLOOKUP(Tabela1[[#This Row],[ID]],'[1]Comparação PCA'!$B:$E,7,0)</f>
        <v>#REF!</v>
      </c>
      <c r="AA125" s="6">
        <f>VLOOKUP(Tabela1[[#This Row],[ID]],'[1]PCA TRF 2026'!$A:$K,10,0)</f>
        <v>161800</v>
      </c>
      <c r="AB125" s="9">
        <v>82</v>
      </c>
    </row>
    <row r="126" spans="1:28" ht="57.75">
      <c r="A126" s="2" t="s">
        <v>688</v>
      </c>
      <c r="B126" s="12" t="s">
        <v>689</v>
      </c>
      <c r="C126" s="12" t="s">
        <v>612</v>
      </c>
      <c r="D126" s="4" t="s">
        <v>690</v>
      </c>
      <c r="E126" s="9">
        <v>1</v>
      </c>
      <c r="F126" s="2" t="s">
        <v>48</v>
      </c>
      <c r="G126" s="2" t="s">
        <v>691</v>
      </c>
      <c r="H126" s="6">
        <v>25000</v>
      </c>
      <c r="I126" s="6">
        <v>25000</v>
      </c>
      <c r="J126" s="2" t="s">
        <v>157</v>
      </c>
      <c r="K126" s="2" t="s">
        <v>692</v>
      </c>
      <c r="L126" s="2" t="s">
        <v>37</v>
      </c>
      <c r="M126" s="7">
        <v>46173</v>
      </c>
      <c r="N126" s="2">
        <v>12</v>
      </c>
      <c r="O126" s="2" t="s">
        <v>39</v>
      </c>
      <c r="P126" s="18" t="s">
        <v>351</v>
      </c>
      <c r="Q126" s="2" t="s">
        <v>41</v>
      </c>
      <c r="R126" s="2" t="s">
        <v>367</v>
      </c>
      <c r="S126" s="2" t="s">
        <v>41</v>
      </c>
      <c r="U126" s="2" t="s">
        <v>54</v>
      </c>
      <c r="W126" s="2" t="s">
        <v>41</v>
      </c>
      <c r="Z126" s="2" t="e">
        <f>VLOOKUP(Tabela1[[#This Row],[ID]],'[1]Comparação PCA'!$B:$E,7,0)</f>
        <v>#REF!</v>
      </c>
      <c r="AA126" s="6">
        <f>VLOOKUP(Tabela1[[#This Row],[ID]],'[1]PCA TRF 2026'!$A:$K,10,0)</f>
        <v>25000</v>
      </c>
      <c r="AB126" s="9">
        <v>83</v>
      </c>
    </row>
    <row r="127" spans="1:28" ht="29.25">
      <c r="A127" s="2" t="s">
        <v>693</v>
      </c>
      <c r="B127" s="12" t="s">
        <v>689</v>
      </c>
      <c r="C127" s="12" t="s">
        <v>612</v>
      </c>
      <c r="D127" s="4" t="s">
        <v>694</v>
      </c>
      <c r="E127" s="9">
        <v>1</v>
      </c>
      <c r="F127" s="2" t="s">
        <v>48</v>
      </c>
      <c r="G127" s="2" t="s">
        <v>695</v>
      </c>
      <c r="H127" s="6">
        <v>9106</v>
      </c>
      <c r="I127" s="6">
        <v>9106</v>
      </c>
      <c r="J127" s="2" t="s">
        <v>696</v>
      </c>
      <c r="K127" s="2" t="s">
        <v>37</v>
      </c>
      <c r="L127" s="2" t="s">
        <v>37</v>
      </c>
      <c r="M127" s="7">
        <v>46166</v>
      </c>
      <c r="N127" s="2">
        <v>12</v>
      </c>
      <c r="O127" s="2" t="s">
        <v>39</v>
      </c>
      <c r="P127" s="18" t="s">
        <v>110</v>
      </c>
      <c r="Q127" s="2" t="s">
        <v>41</v>
      </c>
      <c r="R127" s="2" t="s">
        <v>367</v>
      </c>
      <c r="S127" s="2" t="s">
        <v>41</v>
      </c>
      <c r="U127" s="2" t="s">
        <v>54</v>
      </c>
      <c r="W127" s="2" t="s">
        <v>41</v>
      </c>
      <c r="Z127" s="2" t="e">
        <f>VLOOKUP(Tabela1[[#This Row],[ID]],'[1]Comparação PCA'!$B:$E,7,0)</f>
        <v>#REF!</v>
      </c>
      <c r="AA127" s="6">
        <f>VLOOKUP(Tabela1[[#This Row],[ID]],'[1]PCA TRF 2026'!$A:$K,10,0)</f>
        <v>9106</v>
      </c>
      <c r="AB127" s="9">
        <v>84</v>
      </c>
    </row>
    <row r="128" spans="1:28" ht="101.25">
      <c r="A128" s="2" t="s">
        <v>697</v>
      </c>
      <c r="B128" s="12" t="s">
        <v>689</v>
      </c>
      <c r="C128" s="12" t="s">
        <v>612</v>
      </c>
      <c r="D128" s="19" t="s">
        <v>698</v>
      </c>
      <c r="E128" s="9">
        <v>1</v>
      </c>
      <c r="F128" s="2" t="s">
        <v>48</v>
      </c>
      <c r="G128" s="2" t="s">
        <v>699</v>
      </c>
      <c r="H128" s="6">
        <v>15400000</v>
      </c>
      <c r="I128" s="6">
        <v>22400000</v>
      </c>
      <c r="J128" s="2" t="s">
        <v>700</v>
      </c>
      <c r="K128" s="2" t="s">
        <v>701</v>
      </c>
      <c r="L128" s="2" t="s">
        <v>37</v>
      </c>
      <c r="M128" s="7">
        <v>46297</v>
      </c>
      <c r="N128" s="2">
        <v>12</v>
      </c>
      <c r="O128" s="2" t="s">
        <v>39</v>
      </c>
      <c r="P128" s="18" t="s">
        <v>249</v>
      </c>
      <c r="Q128" s="2" t="s">
        <v>41</v>
      </c>
      <c r="R128" s="2" t="s">
        <v>367</v>
      </c>
      <c r="S128" s="2" t="s">
        <v>53</v>
      </c>
      <c r="U128" s="2" t="s">
        <v>72</v>
      </c>
      <c r="W128" s="2" t="s">
        <v>53</v>
      </c>
      <c r="Z128" s="2" t="e">
        <f>VLOOKUP(Tabela1[[#This Row],[ID]],'[1]Comparação PCA'!$B:$E,7,0)</f>
        <v>#REF!</v>
      </c>
      <c r="AA128" s="6">
        <f>VLOOKUP(Tabela1[[#This Row],[ID]],'[1]PCA TRF 2026'!$A:$K,10,0)</f>
        <v>22400000</v>
      </c>
      <c r="AB128" s="9">
        <v>85</v>
      </c>
    </row>
    <row r="129" spans="1:28" ht="72.75">
      <c r="A129" s="2" t="s">
        <v>702</v>
      </c>
      <c r="B129" s="1" t="s">
        <v>128</v>
      </c>
      <c r="C129" s="1" t="s">
        <v>612</v>
      </c>
      <c r="D129" s="4" t="s">
        <v>703</v>
      </c>
      <c r="E129" s="9">
        <v>1</v>
      </c>
      <c r="F129" s="2" t="s">
        <v>48</v>
      </c>
      <c r="G129" s="2" t="s">
        <v>704</v>
      </c>
      <c r="H129" s="6">
        <v>80674.946100000016</v>
      </c>
      <c r="I129" s="6">
        <v>80674.946100000016</v>
      </c>
      <c r="J129" s="2" t="s">
        <v>705</v>
      </c>
      <c r="K129" s="2" t="s">
        <v>37</v>
      </c>
      <c r="L129" s="2" t="s">
        <v>37</v>
      </c>
      <c r="M129" s="7">
        <v>46174</v>
      </c>
      <c r="N129" s="2">
        <v>12</v>
      </c>
      <c r="O129" s="2" t="s">
        <v>79</v>
      </c>
      <c r="P129" s="18" t="s">
        <v>133</v>
      </c>
      <c r="Q129" s="2" t="s">
        <v>41</v>
      </c>
      <c r="R129" s="2" t="s">
        <v>367</v>
      </c>
      <c r="S129" s="2" t="s">
        <v>41</v>
      </c>
      <c r="U129" s="2" t="s">
        <v>72</v>
      </c>
      <c r="W129" s="2" t="s">
        <v>53</v>
      </c>
      <c r="Z129" s="2" t="e">
        <f>VLOOKUP(Tabela1[[#This Row],[ID]],'[1]Comparação PCA'!$B:$E,7,0)</f>
        <v>#REF!</v>
      </c>
      <c r="AA129" s="6">
        <f>VLOOKUP(Tabela1[[#This Row],[ID]],'[1]PCA TRF 2026'!$A:$K,10,0)</f>
        <v>80674.946100000016</v>
      </c>
      <c r="AB129" s="9">
        <v>86</v>
      </c>
    </row>
    <row r="130" spans="1:28" ht="57.75">
      <c r="A130" s="2" t="s">
        <v>706</v>
      </c>
      <c r="B130" s="1" t="s">
        <v>128</v>
      </c>
      <c r="C130" s="1" t="s">
        <v>612</v>
      </c>
      <c r="D130" s="4" t="s">
        <v>707</v>
      </c>
      <c r="E130" s="9">
        <v>1</v>
      </c>
      <c r="F130" s="2" t="s">
        <v>48</v>
      </c>
      <c r="G130" s="2" t="s">
        <v>708</v>
      </c>
      <c r="H130" s="6">
        <v>33332.165999999997</v>
      </c>
      <c r="I130" s="6">
        <v>33332.165999999997</v>
      </c>
      <c r="J130" s="2" t="s">
        <v>124</v>
      </c>
      <c r="K130" s="2" t="s">
        <v>37</v>
      </c>
      <c r="L130" s="2" t="s">
        <v>37</v>
      </c>
      <c r="M130" s="7">
        <v>46174</v>
      </c>
      <c r="N130" s="2">
        <v>12</v>
      </c>
      <c r="O130" s="2" t="s">
        <v>79</v>
      </c>
      <c r="P130" s="18" t="s">
        <v>86</v>
      </c>
      <c r="Q130" s="2" t="s">
        <v>41</v>
      </c>
      <c r="R130" s="2" t="s">
        <v>367</v>
      </c>
      <c r="S130" s="2" t="s">
        <v>41</v>
      </c>
      <c r="U130" s="2" t="s">
        <v>54</v>
      </c>
      <c r="W130" s="2" t="s">
        <v>41</v>
      </c>
      <c r="Z130" s="2" t="e">
        <f>VLOOKUP(Tabela1[[#This Row],[ID]],'[1]Comparação PCA'!$B:$E,7,0)</f>
        <v>#REF!</v>
      </c>
      <c r="AA130" s="6">
        <f>VLOOKUP(Tabela1[[#This Row],[ID]],'[1]PCA TRF 2026'!$A:$K,10,0)</f>
        <v>33332.165999999997</v>
      </c>
      <c r="AB130" s="9">
        <v>87</v>
      </c>
    </row>
    <row r="131" spans="1:28" ht="57" customHeight="1">
      <c r="A131" s="2" t="s">
        <v>709</v>
      </c>
      <c r="B131" s="1" t="s">
        <v>128</v>
      </c>
      <c r="C131" s="1" t="s">
        <v>612</v>
      </c>
      <c r="D131" s="4" t="s">
        <v>710</v>
      </c>
      <c r="E131" s="9">
        <v>1</v>
      </c>
      <c r="F131" s="2" t="s">
        <v>48</v>
      </c>
      <c r="G131" s="2" t="s">
        <v>711</v>
      </c>
      <c r="H131" s="6">
        <v>25577.391000000003</v>
      </c>
      <c r="I131" s="6">
        <v>25577.391000000003</v>
      </c>
      <c r="J131" s="2" t="s">
        <v>124</v>
      </c>
      <c r="K131" s="2" t="s">
        <v>37</v>
      </c>
      <c r="L131" s="2" t="s">
        <v>37</v>
      </c>
      <c r="M131" s="7">
        <v>46174</v>
      </c>
      <c r="N131" s="2">
        <v>12</v>
      </c>
      <c r="O131" s="2" t="s">
        <v>79</v>
      </c>
      <c r="P131" s="18" t="s">
        <v>133</v>
      </c>
      <c r="Q131" s="2" t="s">
        <v>41</v>
      </c>
      <c r="R131" s="2" t="s">
        <v>367</v>
      </c>
      <c r="S131" s="2" t="s">
        <v>41</v>
      </c>
      <c r="U131" s="2" t="s">
        <v>54</v>
      </c>
      <c r="W131" s="2" t="s">
        <v>41</v>
      </c>
      <c r="Z131" s="2" t="e">
        <f>VLOOKUP(Tabela1[[#This Row],[ID]],'[1]Comparação PCA'!$B:$E,7,0)</f>
        <v>#REF!</v>
      </c>
      <c r="AA131" s="6">
        <f>VLOOKUP(Tabela1[[#This Row],[ID]],'[1]PCA TRF 2026'!$A:$K,10,0)</f>
        <v>25577.391000000003</v>
      </c>
      <c r="AB131" s="9">
        <v>88</v>
      </c>
    </row>
    <row r="132" spans="1:28" ht="72.75">
      <c r="A132" s="2" t="s">
        <v>712</v>
      </c>
      <c r="B132" s="1" t="s">
        <v>128</v>
      </c>
      <c r="C132" s="1" t="s">
        <v>612</v>
      </c>
      <c r="D132" s="4" t="s">
        <v>713</v>
      </c>
      <c r="E132" s="9">
        <v>1</v>
      </c>
      <c r="F132" s="2" t="s">
        <v>48</v>
      </c>
      <c r="G132" s="2" t="s">
        <v>714</v>
      </c>
      <c r="H132" s="6">
        <v>5668425</v>
      </c>
      <c r="I132" s="6">
        <v>5668425</v>
      </c>
      <c r="J132" s="2" t="s">
        <v>705</v>
      </c>
      <c r="K132" s="2" t="s">
        <v>37</v>
      </c>
      <c r="L132" s="2" t="s">
        <v>37</v>
      </c>
      <c r="M132" s="7">
        <v>46174</v>
      </c>
      <c r="N132" s="2">
        <v>12</v>
      </c>
      <c r="O132" s="2" t="s">
        <v>79</v>
      </c>
      <c r="P132" s="18" t="s">
        <v>133</v>
      </c>
      <c r="Q132" s="2" t="s">
        <v>41</v>
      </c>
      <c r="R132" s="2" t="s">
        <v>367</v>
      </c>
      <c r="S132" s="2" t="s">
        <v>53</v>
      </c>
      <c r="U132" s="2" t="s">
        <v>72</v>
      </c>
      <c r="W132" s="2" t="s">
        <v>53</v>
      </c>
      <c r="Z132" s="2" t="e">
        <f>VLOOKUP(Tabela1[[#This Row],[ID]],'[1]Comparação PCA'!$B:$E,7,0)</f>
        <v>#REF!</v>
      </c>
      <c r="AA132" s="6">
        <f>VLOOKUP(Tabela1[[#This Row],[ID]],'[1]PCA TRF 2026'!$A:$K,10,0)</f>
        <v>5668425</v>
      </c>
      <c r="AB132" s="9">
        <v>89</v>
      </c>
    </row>
    <row r="133" spans="1:28" ht="29.25">
      <c r="A133" s="2" t="s">
        <v>715</v>
      </c>
      <c r="B133" s="2" t="s">
        <v>29</v>
      </c>
      <c r="C133" s="2" t="s">
        <v>716</v>
      </c>
      <c r="D133" s="4" t="s">
        <v>717</v>
      </c>
      <c r="E133" s="5" t="s">
        <v>32</v>
      </c>
      <c r="F133" s="2" t="s">
        <v>161</v>
      </c>
      <c r="G133" s="2" t="s">
        <v>718</v>
      </c>
      <c r="H133" s="6">
        <v>10000</v>
      </c>
      <c r="I133" s="6">
        <v>10000</v>
      </c>
      <c r="J133" s="2" t="s">
        <v>124</v>
      </c>
      <c r="K133" s="2" t="s">
        <v>451</v>
      </c>
      <c r="L133" s="2" t="s">
        <v>37</v>
      </c>
      <c r="M133" s="7">
        <v>46387</v>
      </c>
      <c r="N133" s="8" t="s">
        <v>38</v>
      </c>
      <c r="O133" s="2" t="s">
        <v>39</v>
      </c>
      <c r="P133" s="18" t="s">
        <v>204</v>
      </c>
      <c r="Q133" s="2" t="s">
        <v>41</v>
      </c>
      <c r="R133" s="2" t="s">
        <v>367</v>
      </c>
      <c r="S133" s="2" t="s">
        <v>41</v>
      </c>
      <c r="U133" s="2" t="s">
        <v>54</v>
      </c>
      <c r="W133" s="2" t="s">
        <v>41</v>
      </c>
      <c r="Z133" s="2" t="e">
        <f>VLOOKUP(Tabela1[[#This Row],[ID]],'[1]Comparação PCA'!$B:$E,7,0)</f>
        <v>#REF!</v>
      </c>
      <c r="AA133" s="6">
        <f>VLOOKUP(Tabela1[[#This Row],[ID]],'[1]PCA TRF 2026'!$A:$K,10,0)</f>
        <v>10000</v>
      </c>
      <c r="AB133" s="9">
        <v>9</v>
      </c>
    </row>
    <row r="134" spans="1:28" ht="87" customHeight="1">
      <c r="A134" s="2" t="s">
        <v>719</v>
      </c>
      <c r="B134" s="12" t="s">
        <v>171</v>
      </c>
      <c r="C134" s="12" t="s">
        <v>612</v>
      </c>
      <c r="D134" s="4" t="s">
        <v>720</v>
      </c>
      <c r="E134" s="9">
        <v>1</v>
      </c>
      <c r="F134" s="2" t="s">
        <v>48</v>
      </c>
      <c r="G134" s="2" t="s">
        <v>721</v>
      </c>
      <c r="H134" s="6">
        <v>39342.720000000001</v>
      </c>
      <c r="I134" s="6">
        <v>30737.7</v>
      </c>
      <c r="J134" s="2" t="s">
        <v>254</v>
      </c>
      <c r="K134" s="2" t="s">
        <v>37</v>
      </c>
      <c r="L134" s="2" t="s">
        <v>37</v>
      </c>
      <c r="M134" s="7">
        <v>46174</v>
      </c>
      <c r="N134" s="2">
        <v>12</v>
      </c>
      <c r="O134" s="2" t="s">
        <v>39</v>
      </c>
      <c r="P134" s="18" t="s">
        <v>92</v>
      </c>
      <c r="Q134" s="2" t="s">
        <v>41</v>
      </c>
      <c r="R134" s="2" t="s">
        <v>367</v>
      </c>
      <c r="S134" s="2" t="s">
        <v>53</v>
      </c>
      <c r="U134" s="2" t="s">
        <v>54</v>
      </c>
      <c r="W134" s="2" t="s">
        <v>41</v>
      </c>
      <c r="Z134" s="2" t="e">
        <f>VLOOKUP(Tabela1[[#This Row],[ID]],'[1]Comparação PCA'!$B:$E,7,0)</f>
        <v>#REF!</v>
      </c>
      <c r="AA134" s="6">
        <f>VLOOKUP(Tabela1[[#This Row],[ID]],'[1]PCA TRF 2026'!$A:$K,10,0)</f>
        <v>30737.7</v>
      </c>
      <c r="AB134" s="9">
        <v>90</v>
      </c>
    </row>
    <row r="135" spans="1:28" ht="59.25" customHeight="1">
      <c r="A135" s="2" t="s">
        <v>722</v>
      </c>
      <c r="B135" s="12" t="s">
        <v>171</v>
      </c>
      <c r="C135" s="12" t="s">
        <v>612</v>
      </c>
      <c r="D135" s="4" t="s">
        <v>723</v>
      </c>
      <c r="E135" s="9">
        <v>1</v>
      </c>
      <c r="F135" s="2" t="s">
        <v>48</v>
      </c>
      <c r="G135" s="2" t="s">
        <v>724</v>
      </c>
      <c r="H135" s="6">
        <v>1994845.44</v>
      </c>
      <c r="I135" s="6">
        <v>1994845.44</v>
      </c>
      <c r="J135" s="2" t="s">
        <v>725</v>
      </c>
      <c r="K135" s="2" t="s">
        <v>726</v>
      </c>
      <c r="L135" s="2" t="s">
        <v>37</v>
      </c>
      <c r="M135" s="7">
        <v>46112</v>
      </c>
      <c r="N135" s="2">
        <v>12</v>
      </c>
      <c r="O135" s="2" t="s">
        <v>39</v>
      </c>
      <c r="P135" s="18" t="s">
        <v>92</v>
      </c>
      <c r="Q135" s="2" t="s">
        <v>41</v>
      </c>
      <c r="R135" s="2" t="s">
        <v>367</v>
      </c>
      <c r="S135" s="2" t="s">
        <v>53</v>
      </c>
      <c r="U135" s="2" t="s">
        <v>72</v>
      </c>
      <c r="W135" s="2" t="s">
        <v>53</v>
      </c>
      <c r="Z135" s="2" t="e">
        <f>VLOOKUP(Tabela1[[#This Row],[ID]],'[1]Comparação PCA'!$B:$E,7,0)</f>
        <v>#REF!</v>
      </c>
      <c r="AA135" s="6">
        <f>VLOOKUP(Tabela1[[#This Row],[ID]],'[1]PCA TRF 2026'!$A:$K,10,0)</f>
        <v>1994845.44</v>
      </c>
      <c r="AB135" s="9">
        <v>91</v>
      </c>
    </row>
    <row r="136" spans="1:28" ht="50.25" customHeight="1">
      <c r="A136" s="2" t="s">
        <v>727</v>
      </c>
      <c r="B136" s="12" t="s">
        <v>689</v>
      </c>
      <c r="C136" s="12" t="s">
        <v>612</v>
      </c>
      <c r="D136" s="19" t="s">
        <v>728</v>
      </c>
      <c r="E136" s="9">
        <v>1</v>
      </c>
      <c r="F136" s="2" t="s">
        <v>48</v>
      </c>
      <c r="G136" s="2" t="s">
        <v>729</v>
      </c>
      <c r="H136" s="6">
        <v>6758164.6301279999</v>
      </c>
      <c r="I136" s="6">
        <v>6758164.6301279999</v>
      </c>
      <c r="J136" s="2" t="s">
        <v>392</v>
      </c>
      <c r="K136" s="2" t="s">
        <v>37</v>
      </c>
      <c r="L136" s="2" t="s">
        <v>37</v>
      </c>
      <c r="M136" s="7">
        <v>46174</v>
      </c>
      <c r="N136" s="2">
        <v>12</v>
      </c>
      <c r="O136" s="2" t="s">
        <v>79</v>
      </c>
      <c r="P136" s="18" t="s">
        <v>249</v>
      </c>
      <c r="Q136" s="2" t="s">
        <v>41</v>
      </c>
      <c r="R136" s="2" t="s">
        <v>367</v>
      </c>
      <c r="S136" s="2" t="s">
        <v>53</v>
      </c>
      <c r="U136" s="2" t="s">
        <v>72</v>
      </c>
      <c r="W136" s="2" t="s">
        <v>53</v>
      </c>
      <c r="Z136" s="2" t="e">
        <f>VLOOKUP(Tabela1[[#This Row],[ID]],'[1]Comparação PCA'!$B:$E,7,0)</f>
        <v>#REF!</v>
      </c>
      <c r="AA136" s="6">
        <f>VLOOKUP(Tabela1[[#This Row],[ID]],'[1]PCA TRF 2026'!$A:$K,10,0)</f>
        <v>6758164.6301279999</v>
      </c>
      <c r="AB136" s="9">
        <v>93</v>
      </c>
    </row>
    <row r="137" spans="1:28" ht="74.25" customHeight="1">
      <c r="A137" s="2" t="s">
        <v>730</v>
      </c>
      <c r="B137" s="1" t="s">
        <v>128</v>
      </c>
      <c r="C137" s="1" t="s">
        <v>612</v>
      </c>
      <c r="D137" s="4" t="s">
        <v>731</v>
      </c>
      <c r="E137" s="9">
        <v>1</v>
      </c>
      <c r="F137" s="2" t="s">
        <v>48</v>
      </c>
      <c r="G137" s="2" t="s">
        <v>732</v>
      </c>
      <c r="H137" s="6">
        <v>11069</v>
      </c>
      <c r="I137" s="6">
        <v>11069</v>
      </c>
      <c r="J137" s="2" t="s">
        <v>392</v>
      </c>
      <c r="K137" s="2" t="s">
        <v>37</v>
      </c>
      <c r="L137" s="2" t="s">
        <v>37</v>
      </c>
      <c r="M137" s="7">
        <v>46174</v>
      </c>
      <c r="N137" s="2">
        <v>12</v>
      </c>
      <c r="O137" s="2" t="s">
        <v>79</v>
      </c>
      <c r="P137" s="18" t="s">
        <v>204</v>
      </c>
      <c r="Q137" s="2" t="s">
        <v>41</v>
      </c>
      <c r="R137" s="2" t="s">
        <v>367</v>
      </c>
      <c r="S137" s="2" t="s">
        <v>41</v>
      </c>
      <c r="U137" s="2" t="s">
        <v>54</v>
      </c>
      <c r="W137" s="2" t="s">
        <v>41</v>
      </c>
      <c r="Z137" s="2" t="e">
        <f>VLOOKUP(Tabela1[[#This Row],[ID]],'[1]Comparação PCA'!$B:$E,7,0)</f>
        <v>#REF!</v>
      </c>
      <c r="AA137" s="6">
        <f>VLOOKUP(Tabela1[[#This Row],[ID]],'[1]PCA TRF 2026'!$A:$K,10,0)</f>
        <v>11069</v>
      </c>
      <c r="AB137" s="9">
        <v>94</v>
      </c>
    </row>
    <row r="138" spans="1:28" ht="57.75">
      <c r="A138" s="13" t="s">
        <v>733</v>
      </c>
      <c r="B138" s="1" t="s">
        <v>128</v>
      </c>
      <c r="C138" s="1" t="s">
        <v>612</v>
      </c>
      <c r="D138" s="19" t="s">
        <v>734</v>
      </c>
      <c r="E138" s="25">
        <v>1</v>
      </c>
      <c r="F138" s="13" t="s">
        <v>48</v>
      </c>
      <c r="G138" s="13" t="s">
        <v>735</v>
      </c>
      <c r="H138" s="21">
        <v>2457.6000000000004</v>
      </c>
      <c r="I138" s="6">
        <v>2457.6000000000004</v>
      </c>
      <c r="J138" s="13" t="s">
        <v>705</v>
      </c>
      <c r="K138" s="13" t="s">
        <v>37</v>
      </c>
      <c r="L138" s="13" t="s">
        <v>37</v>
      </c>
      <c r="M138" s="22">
        <v>46174</v>
      </c>
      <c r="N138" s="13">
        <v>12</v>
      </c>
      <c r="O138" s="13" t="s">
        <v>79</v>
      </c>
      <c r="P138" s="24" t="s">
        <v>133</v>
      </c>
      <c r="Q138" s="2" t="s">
        <v>41</v>
      </c>
      <c r="R138" s="2" t="s">
        <v>367</v>
      </c>
      <c r="S138" s="13" t="s">
        <v>41</v>
      </c>
      <c r="T138" s="13"/>
      <c r="U138" s="2" t="s">
        <v>54</v>
      </c>
      <c r="V138" s="13"/>
      <c r="W138" s="2" t="s">
        <v>41</v>
      </c>
      <c r="X138" s="13"/>
      <c r="Y138" s="13"/>
      <c r="Z138" s="2" t="e">
        <f>VLOOKUP(Tabela1[[#This Row],[ID]],'[1]Comparação PCA'!$B:$E,7,0)</f>
        <v>#REF!</v>
      </c>
      <c r="AA138" s="6">
        <f>VLOOKUP(Tabela1[[#This Row],[ID]],'[1]PCA TRF 2026'!$A:$K,10,0)</f>
        <v>2457.6000000000004</v>
      </c>
      <c r="AB138" s="9">
        <v>95</v>
      </c>
    </row>
    <row r="139" spans="1:28" ht="43.5">
      <c r="A139" s="2" t="s">
        <v>736</v>
      </c>
      <c r="B139" s="2" t="s">
        <v>171</v>
      </c>
      <c r="C139" s="2" t="s">
        <v>612</v>
      </c>
      <c r="D139" s="4" t="s">
        <v>737</v>
      </c>
      <c r="E139" s="9">
        <v>1</v>
      </c>
      <c r="F139" s="2" t="s">
        <v>48</v>
      </c>
      <c r="G139" s="2" t="s">
        <v>738</v>
      </c>
      <c r="H139" s="6">
        <v>30000</v>
      </c>
      <c r="I139" s="6">
        <v>30000</v>
      </c>
      <c r="J139" s="2" t="s">
        <v>392</v>
      </c>
      <c r="K139" s="2" t="s">
        <v>739</v>
      </c>
      <c r="L139" s="2" t="s">
        <v>37</v>
      </c>
      <c r="M139" s="7">
        <v>46084</v>
      </c>
      <c r="N139" s="2">
        <v>12</v>
      </c>
      <c r="O139" s="2" t="s">
        <v>39</v>
      </c>
      <c r="P139" s="18" t="s">
        <v>110</v>
      </c>
      <c r="Q139" s="2" t="s">
        <v>41</v>
      </c>
      <c r="R139" s="2" t="s">
        <v>367</v>
      </c>
      <c r="S139" s="2" t="s">
        <v>53</v>
      </c>
      <c r="U139" s="2" t="s">
        <v>54</v>
      </c>
      <c r="W139" s="2" t="s">
        <v>41</v>
      </c>
      <c r="Z139" s="2" t="e">
        <f>VLOOKUP(Tabela1[[#This Row],[ID]],'[1]Comparação PCA'!$B:$E,7,0)</f>
        <v>#REF!</v>
      </c>
      <c r="AA139" s="6">
        <f>VLOOKUP(Tabela1[[#This Row],[ID]],'[1]PCA TRF 2026'!$A:$K,10,0)</f>
        <v>30000</v>
      </c>
      <c r="AB139" s="9">
        <v>96</v>
      </c>
    </row>
    <row r="140" spans="1:28" ht="75.75" customHeight="1">
      <c r="A140" s="2" t="s">
        <v>740</v>
      </c>
      <c r="B140" s="13" t="s">
        <v>285</v>
      </c>
      <c r="C140" s="13" t="s">
        <v>612</v>
      </c>
      <c r="D140" s="4" t="s">
        <v>741</v>
      </c>
      <c r="E140" s="9">
        <v>1</v>
      </c>
      <c r="F140" s="2" t="s">
        <v>48</v>
      </c>
      <c r="G140" s="2" t="s">
        <v>742</v>
      </c>
      <c r="H140" s="6">
        <v>7903405.9935120009</v>
      </c>
      <c r="I140" s="6">
        <v>7903405.9935120009</v>
      </c>
      <c r="J140" s="2" t="s">
        <v>392</v>
      </c>
      <c r="K140" s="2" t="s">
        <v>37</v>
      </c>
      <c r="L140" s="2" t="s">
        <v>37</v>
      </c>
      <c r="M140" s="7">
        <v>46174</v>
      </c>
      <c r="N140" s="2">
        <v>12</v>
      </c>
      <c r="O140" s="2" t="s">
        <v>39</v>
      </c>
      <c r="P140" s="18" t="s">
        <v>292</v>
      </c>
      <c r="Q140" s="2" t="s">
        <v>41</v>
      </c>
      <c r="R140" s="2" t="s">
        <v>367</v>
      </c>
      <c r="S140" s="2" t="s">
        <v>53</v>
      </c>
      <c r="U140" s="2" t="s">
        <v>72</v>
      </c>
      <c r="W140" s="2" t="s">
        <v>53</v>
      </c>
      <c r="Z140" s="2" t="e">
        <f>VLOOKUP(Tabela1[[#This Row],[ID]],'[1]Comparação PCA'!$B:$E,7,0)</f>
        <v>#REF!</v>
      </c>
      <c r="AA140" s="6">
        <f>VLOOKUP(Tabela1[[#This Row],[ID]],'[1]PCA TRF 2026'!$A:$K,10,0)</f>
        <v>7903405.9935120009</v>
      </c>
      <c r="AB140" s="9">
        <v>97</v>
      </c>
    </row>
    <row r="141" spans="1:28" ht="71.25" customHeight="1">
      <c r="A141" s="2" t="s">
        <v>743</v>
      </c>
      <c r="B141" s="13" t="s">
        <v>285</v>
      </c>
      <c r="C141" s="13" t="s">
        <v>612</v>
      </c>
      <c r="D141" s="4" t="s">
        <v>744</v>
      </c>
      <c r="E141" s="9">
        <v>1</v>
      </c>
      <c r="F141" s="2" t="s">
        <v>48</v>
      </c>
      <c r="G141" s="2" t="s">
        <v>745</v>
      </c>
      <c r="H141" s="6">
        <v>400000</v>
      </c>
      <c r="I141" s="6">
        <v>400000</v>
      </c>
      <c r="J141" s="2" t="s">
        <v>392</v>
      </c>
      <c r="K141" s="2" t="s">
        <v>37</v>
      </c>
      <c r="L141" s="2" t="s">
        <v>37</v>
      </c>
      <c r="M141" s="7">
        <v>46178</v>
      </c>
      <c r="N141" s="2">
        <v>12</v>
      </c>
      <c r="O141" s="2" t="s">
        <v>39</v>
      </c>
      <c r="P141" s="18" t="s">
        <v>309</v>
      </c>
      <c r="Q141" s="2" t="s">
        <v>41</v>
      </c>
      <c r="R141" s="2" t="s">
        <v>367</v>
      </c>
      <c r="S141" s="2" t="s">
        <v>41</v>
      </c>
      <c r="U141" s="2" t="s">
        <v>72</v>
      </c>
      <c r="W141" s="2" t="s">
        <v>53</v>
      </c>
      <c r="Z141" s="2" t="e">
        <f>VLOOKUP(Tabela1[[#This Row],[ID]],'[1]Comparação PCA'!$B:$E,7,0)</f>
        <v>#REF!</v>
      </c>
      <c r="AA141" s="6">
        <f>VLOOKUP(Tabela1[[#This Row],[ID]],'[1]PCA TRF 2026'!$A:$K,10,0)</f>
        <v>400000</v>
      </c>
      <c r="AB141" s="9">
        <v>98</v>
      </c>
    </row>
    <row r="142" spans="1:28" ht="35.25" customHeight="1">
      <c r="A142" s="2" t="s">
        <v>746</v>
      </c>
      <c r="B142" s="13" t="s">
        <v>285</v>
      </c>
      <c r="C142" s="13" t="s">
        <v>612</v>
      </c>
      <c r="D142" s="4" t="s">
        <v>747</v>
      </c>
      <c r="E142" s="9">
        <v>1</v>
      </c>
      <c r="F142" s="2" t="s">
        <v>48</v>
      </c>
      <c r="G142" s="2" t="s">
        <v>748</v>
      </c>
      <c r="H142" s="6">
        <v>500000</v>
      </c>
      <c r="I142" s="6">
        <v>500000</v>
      </c>
      <c r="J142" s="2" t="s">
        <v>392</v>
      </c>
      <c r="K142" s="2" t="s">
        <v>749</v>
      </c>
      <c r="L142" s="2" t="s">
        <v>37</v>
      </c>
      <c r="M142" s="7">
        <v>46180</v>
      </c>
      <c r="N142" s="2">
        <v>12</v>
      </c>
      <c r="O142" s="2" t="s">
        <v>39</v>
      </c>
      <c r="P142" s="18" t="s">
        <v>309</v>
      </c>
      <c r="Q142" s="2" t="s">
        <v>41</v>
      </c>
      <c r="R142" s="2" t="s">
        <v>367</v>
      </c>
      <c r="S142" s="2" t="s">
        <v>41</v>
      </c>
      <c r="U142" s="2" t="s">
        <v>72</v>
      </c>
      <c r="W142" s="2" t="s">
        <v>53</v>
      </c>
      <c r="Z142" s="2" t="e">
        <f>VLOOKUP(Tabela1[[#This Row],[ID]],'[1]Comparação PCA'!$B:$E,7,0)</f>
        <v>#REF!</v>
      </c>
      <c r="AA142" s="6">
        <f>VLOOKUP(Tabela1[[#This Row],[ID]],'[1]PCA TRF 2026'!$A:$K,10,0)</f>
        <v>500000</v>
      </c>
      <c r="AB142" s="9">
        <v>99</v>
      </c>
    </row>
    <row r="143" spans="1:28" ht="72.75" customHeight="1">
      <c r="A143" s="13" t="s">
        <v>750</v>
      </c>
      <c r="B143" s="14" t="s">
        <v>171</v>
      </c>
      <c r="C143" s="14" t="s">
        <v>751</v>
      </c>
      <c r="D143" s="4" t="s">
        <v>752</v>
      </c>
      <c r="E143" s="16">
        <v>1</v>
      </c>
      <c r="F143" s="16" t="s">
        <v>149</v>
      </c>
      <c r="G143" s="16" t="s">
        <v>753</v>
      </c>
      <c r="H143" s="6">
        <v>2500000</v>
      </c>
      <c r="I143" s="6">
        <v>2500000</v>
      </c>
      <c r="J143" s="16" t="s">
        <v>705</v>
      </c>
      <c r="K143" s="2" t="s">
        <v>37</v>
      </c>
      <c r="L143" s="2" t="s">
        <v>37</v>
      </c>
      <c r="M143" s="7">
        <v>46174</v>
      </c>
      <c r="N143" s="2">
        <v>60</v>
      </c>
      <c r="O143" s="16" t="s">
        <v>79</v>
      </c>
      <c r="P143" s="18" t="s">
        <v>133</v>
      </c>
      <c r="Q143" s="2" t="s">
        <v>41</v>
      </c>
      <c r="R143" s="2" t="s">
        <v>42</v>
      </c>
      <c r="S143" s="2" t="s">
        <v>53</v>
      </c>
      <c r="U143" s="2" t="s">
        <v>72</v>
      </c>
      <c r="W143" s="2" t="s">
        <v>53</v>
      </c>
      <c r="Z143" s="2" t="s">
        <v>754</v>
      </c>
      <c r="AA143" s="6">
        <v>2500000</v>
      </c>
      <c r="AB143" s="9">
        <v>158</v>
      </c>
    </row>
    <row r="144" spans="1:28" ht="72.75">
      <c r="A144" s="13" t="s">
        <v>755</v>
      </c>
      <c r="B144" s="14" t="s">
        <v>128</v>
      </c>
      <c r="C144" s="14" t="s">
        <v>756</v>
      </c>
      <c r="D144" s="4" t="s">
        <v>757</v>
      </c>
      <c r="E144" s="16">
        <v>1</v>
      </c>
      <c r="F144" s="16" t="s">
        <v>48</v>
      </c>
      <c r="G144" s="16" t="s">
        <v>758</v>
      </c>
      <c r="H144" s="6">
        <v>1000000</v>
      </c>
      <c r="I144" s="6">
        <v>1000000</v>
      </c>
      <c r="J144" s="16" t="s">
        <v>759</v>
      </c>
      <c r="K144" s="2" t="s">
        <v>37</v>
      </c>
      <c r="L144" s="2" t="s">
        <v>37</v>
      </c>
      <c r="M144" s="7">
        <v>46174</v>
      </c>
      <c r="N144" s="2">
        <v>60</v>
      </c>
      <c r="O144" s="16" t="s">
        <v>79</v>
      </c>
      <c r="P144" s="18" t="s">
        <v>133</v>
      </c>
      <c r="Q144" s="2" t="s">
        <v>41</v>
      </c>
      <c r="R144" s="2" t="s">
        <v>42</v>
      </c>
      <c r="S144" s="2" t="s">
        <v>53</v>
      </c>
      <c r="U144" s="2" t="s">
        <v>72</v>
      </c>
      <c r="W144" s="2" t="s">
        <v>53</v>
      </c>
      <c r="Z144" s="2" t="s">
        <v>128</v>
      </c>
      <c r="AA144" s="6">
        <v>1000000</v>
      </c>
      <c r="AB144" s="9">
        <v>159</v>
      </c>
    </row>
    <row r="145" spans="1:28" ht="96.75" customHeight="1">
      <c r="A145" s="13" t="s">
        <v>760</v>
      </c>
      <c r="B145" s="14" t="s">
        <v>171</v>
      </c>
      <c r="C145" s="14" t="s">
        <v>761</v>
      </c>
      <c r="D145" s="4" t="s">
        <v>762</v>
      </c>
      <c r="E145" s="16">
        <v>1</v>
      </c>
      <c r="F145" s="16" t="s">
        <v>48</v>
      </c>
      <c r="G145" s="16" t="s">
        <v>763</v>
      </c>
      <c r="H145" s="6">
        <v>6106341.6399999997</v>
      </c>
      <c r="I145" s="6">
        <v>6106341.6399999997</v>
      </c>
      <c r="J145" s="16" t="s">
        <v>764</v>
      </c>
      <c r="K145" s="2" t="s">
        <v>37</v>
      </c>
      <c r="L145" s="2" t="s">
        <v>37</v>
      </c>
      <c r="M145" s="7">
        <v>46375</v>
      </c>
      <c r="N145" s="2">
        <v>120</v>
      </c>
      <c r="O145" s="16" t="s">
        <v>39</v>
      </c>
      <c r="P145" s="18" t="s">
        <v>110</v>
      </c>
      <c r="Q145" s="2" t="s">
        <v>41</v>
      </c>
      <c r="R145" s="2" t="s">
        <v>42</v>
      </c>
      <c r="S145" s="2" t="s">
        <v>53</v>
      </c>
      <c r="U145" s="2" t="s">
        <v>72</v>
      </c>
      <c r="W145" s="2" t="s">
        <v>53</v>
      </c>
      <c r="Z145" s="2" t="s">
        <v>754</v>
      </c>
      <c r="AA145" s="6">
        <v>6106341.6399999997</v>
      </c>
      <c r="AB145" s="9">
        <v>160</v>
      </c>
    </row>
    <row r="146" spans="1:28">
      <c r="A146" s="13"/>
      <c r="B146" s="13"/>
      <c r="C146" s="14"/>
      <c r="D146" s="27"/>
      <c r="E146" s="14"/>
      <c r="F146" s="9"/>
      <c r="H146" s="6">
        <f>SUBTOTAL(109,Tabela1[Valor anual estimado])</f>
        <v>141077039.92346796</v>
      </c>
      <c r="I146" s="6">
        <f>SUBTOTAL(109,Tabela1[Valor anual aprovado])</f>
        <v>79579575.267739996</v>
      </c>
      <c r="J146" s="6"/>
      <c r="M146" s="7"/>
      <c r="N146" s="7"/>
      <c r="O146" s="16"/>
      <c r="AA146" s="6"/>
      <c r="AB146" s="9"/>
    </row>
    <row r="147" spans="1:28">
      <c r="A147" s="13"/>
      <c r="B147" s="13"/>
      <c r="E147" s="14"/>
      <c r="F147" s="9"/>
      <c r="J147" s="6"/>
      <c r="N147" s="7"/>
    </row>
    <row r="148" spans="1:28">
      <c r="A148" s="13"/>
      <c r="B148" s="13"/>
      <c r="E148" s="14"/>
      <c r="F148" s="9"/>
      <c r="J148" s="6"/>
      <c r="N148" s="7"/>
    </row>
    <row r="149" spans="1:28">
      <c r="A149" s="13"/>
      <c r="B149" s="13"/>
      <c r="E149" s="14"/>
      <c r="F149" s="9"/>
      <c r="J149" s="6"/>
      <c r="N149" s="7"/>
    </row>
    <row r="150" spans="1:28">
      <c r="A150" s="13"/>
      <c r="B150" s="13"/>
      <c r="E150" s="14"/>
      <c r="F150" s="9"/>
      <c r="J150" s="6"/>
      <c r="N150" s="7"/>
    </row>
    <row r="151" spans="1:28">
      <c r="A151" s="13"/>
      <c r="B151" s="13"/>
      <c r="E151" s="14"/>
      <c r="F151" s="9"/>
      <c r="J151" s="6"/>
      <c r="N151" s="7"/>
    </row>
    <row r="152" spans="1:28">
      <c r="A152" s="13"/>
      <c r="B152" s="13"/>
      <c r="E152" s="14"/>
      <c r="F152" s="9"/>
      <c r="J152" s="6"/>
      <c r="N152" s="7"/>
    </row>
    <row r="153" spans="1:28">
      <c r="A153" s="13"/>
      <c r="B153" s="13"/>
      <c r="E153" s="14"/>
      <c r="F153" s="9"/>
      <c r="J153" s="6"/>
      <c r="N153" s="7"/>
    </row>
    <row r="154" spans="1:28">
      <c r="A154" s="13"/>
      <c r="B154" s="13"/>
      <c r="E154" s="14"/>
      <c r="F154" s="9"/>
      <c r="J154" s="6"/>
      <c r="N154" s="7"/>
    </row>
    <row r="155" spans="1:28">
      <c r="A155" s="13"/>
      <c r="B155" s="13"/>
      <c r="E155" s="14"/>
      <c r="F155" s="9"/>
      <c r="J155" s="6"/>
      <c r="N155" s="7"/>
    </row>
    <row r="156" spans="1:28">
      <c r="A156" s="13"/>
      <c r="B156" s="13"/>
      <c r="E156" s="14"/>
      <c r="F156" s="9"/>
      <c r="J156" s="6"/>
      <c r="N156" s="7"/>
    </row>
    <row r="157" spans="1:28">
      <c r="A157" s="13"/>
      <c r="B157" s="13"/>
      <c r="E157" s="14"/>
      <c r="F157" s="9"/>
      <c r="J157" s="6"/>
      <c r="N157" s="7"/>
    </row>
    <row r="158" spans="1:28">
      <c r="A158" s="13"/>
      <c r="B158" s="13"/>
      <c r="E158" s="14"/>
      <c r="F158" s="9"/>
      <c r="J158" s="6"/>
      <c r="N158" s="7"/>
    </row>
    <row r="159" spans="1:28">
      <c r="A159" s="13"/>
      <c r="B159" s="13"/>
      <c r="E159" s="14"/>
      <c r="F159" s="9"/>
      <c r="J159" s="6"/>
      <c r="N159" s="7"/>
    </row>
    <row r="160" spans="1:28">
      <c r="A160" s="13"/>
      <c r="B160" s="13"/>
      <c r="E160" s="14"/>
      <c r="F160" s="9"/>
      <c r="J160" s="6"/>
      <c r="N160" s="7"/>
    </row>
    <row r="161" spans="1:14">
      <c r="A161" s="13"/>
      <c r="B161" s="13"/>
      <c r="E161" s="14"/>
      <c r="F161" s="9"/>
      <c r="J161" s="6"/>
      <c r="N161" s="7"/>
    </row>
    <row r="162" spans="1:14">
      <c r="A162" s="13"/>
      <c r="B162" s="13"/>
      <c r="E162" s="14"/>
      <c r="F162" s="9"/>
      <c r="J162" s="6"/>
      <c r="N162" s="7"/>
    </row>
    <row r="163" spans="1:14">
      <c r="A163" s="13"/>
      <c r="B163" s="13"/>
      <c r="E163" s="14"/>
      <c r="F163" s="9"/>
      <c r="J163" s="6"/>
      <c r="N163" s="7"/>
    </row>
    <row r="164" spans="1:14">
      <c r="A164" s="13"/>
      <c r="B164" s="13"/>
      <c r="F164" s="9"/>
      <c r="J164" s="6"/>
      <c r="N164" s="7"/>
    </row>
    <row r="165" spans="1:14">
      <c r="A165" s="13"/>
      <c r="B165" s="13"/>
      <c r="E165" s="14"/>
      <c r="F165" s="9"/>
      <c r="J165" s="6"/>
      <c r="N165" s="7"/>
    </row>
    <row r="166" spans="1:14">
      <c r="A166" s="13"/>
      <c r="B166" s="13"/>
      <c r="F166" s="9"/>
      <c r="J166" s="6"/>
      <c r="N166" s="7"/>
    </row>
    <row r="167" spans="1:14">
      <c r="A167" s="13"/>
      <c r="B167" s="13"/>
      <c r="E167" s="14"/>
      <c r="F167" s="9"/>
      <c r="J167" s="6"/>
      <c r="N167" s="7"/>
    </row>
    <row r="168" spans="1:14">
      <c r="A168" s="13"/>
      <c r="B168" s="13"/>
      <c r="F168" s="9"/>
      <c r="J168" s="6"/>
      <c r="N168" s="7"/>
    </row>
    <row r="169" spans="1:14">
      <c r="A169" s="13"/>
      <c r="B169" s="13"/>
      <c r="E169" s="14"/>
      <c r="F169" s="9"/>
      <c r="J169" s="6"/>
      <c r="N169" s="7"/>
    </row>
    <row r="170" spans="1:14">
      <c r="A170" s="13"/>
      <c r="B170" s="13"/>
      <c r="F170" s="9"/>
      <c r="J170" s="6"/>
      <c r="N170" s="7"/>
    </row>
    <row r="171" spans="1:14">
      <c r="A171" s="13"/>
      <c r="B171" s="13"/>
      <c r="E171" s="14"/>
      <c r="F171" s="9"/>
      <c r="J171" s="6"/>
      <c r="N171" s="7"/>
    </row>
    <row r="172" spans="1:14">
      <c r="A172" s="13"/>
      <c r="B172" s="13"/>
      <c r="F172" s="9"/>
      <c r="J172" s="6"/>
      <c r="N172" s="7"/>
    </row>
    <row r="173" spans="1:14">
      <c r="A173" s="13"/>
      <c r="B173" s="13"/>
      <c r="E173" s="14"/>
      <c r="F173" s="9"/>
      <c r="J173" s="6"/>
      <c r="N173" s="7"/>
    </row>
    <row r="174" spans="1:14">
      <c r="A174" s="13"/>
      <c r="B174" s="13"/>
      <c r="F174" s="9"/>
      <c r="J174" s="6"/>
      <c r="N174" s="7"/>
    </row>
    <row r="175" spans="1:14">
      <c r="A175" s="13"/>
      <c r="B175" s="13"/>
      <c r="E175" s="14"/>
      <c r="F175" s="9"/>
      <c r="J175" s="6"/>
      <c r="N175" s="7"/>
    </row>
    <row r="176" spans="1:14">
      <c r="A176" s="13"/>
      <c r="B176" s="13"/>
      <c r="F176" s="9"/>
      <c r="J176" s="6"/>
      <c r="N176" s="7"/>
    </row>
    <row r="177" spans="1:14">
      <c r="A177" s="13"/>
      <c r="B177" s="13"/>
      <c r="E177" s="14"/>
      <c r="F177" s="9"/>
      <c r="J177" s="6"/>
      <c r="N177" s="7"/>
    </row>
    <row r="178" spans="1:14">
      <c r="A178" s="13"/>
      <c r="B178" s="13"/>
      <c r="F178" s="9"/>
      <c r="J178" s="6"/>
      <c r="N178" s="7"/>
    </row>
    <row r="179" spans="1:14">
      <c r="A179" s="13"/>
      <c r="B179" s="13"/>
      <c r="E179" s="14"/>
      <c r="F179" s="9"/>
      <c r="J179" s="6"/>
      <c r="N179" s="7"/>
    </row>
    <row r="180" spans="1:14">
      <c r="A180" s="13"/>
      <c r="B180" s="13"/>
      <c r="F180" s="9"/>
      <c r="J180" s="6"/>
      <c r="N180" s="7"/>
    </row>
    <row r="181" spans="1:14">
      <c r="A181" s="13"/>
      <c r="B181" s="13"/>
      <c r="E181" s="14"/>
      <c r="F181" s="9"/>
      <c r="J181" s="6"/>
      <c r="N181" s="7"/>
    </row>
    <row r="182" spans="1:14">
      <c r="A182" s="13"/>
      <c r="B182" s="13"/>
      <c r="E182" s="14"/>
      <c r="F182" s="9"/>
      <c r="J182" s="6"/>
      <c r="N182" s="7"/>
    </row>
    <row r="183" spans="1:14">
      <c r="A183" s="13"/>
      <c r="B183" s="13"/>
      <c r="E183" s="14"/>
      <c r="F183" s="9"/>
      <c r="J183" s="6"/>
      <c r="N183" s="7"/>
    </row>
    <row r="184" spans="1:14">
      <c r="A184" s="13"/>
      <c r="B184" s="13"/>
      <c r="F184" s="9"/>
      <c r="J184" s="6"/>
      <c r="N184" s="7"/>
    </row>
    <row r="185" spans="1:14">
      <c r="A185" s="13"/>
      <c r="B185" s="13"/>
      <c r="E185" s="14"/>
      <c r="F185" s="9"/>
      <c r="J185" s="6"/>
      <c r="N185" s="7"/>
    </row>
    <row r="186" spans="1:14">
      <c r="A186" s="13"/>
      <c r="B186" s="13"/>
      <c r="E186" s="14"/>
      <c r="F186" s="9"/>
      <c r="J186" s="6"/>
      <c r="N186" s="7"/>
    </row>
    <row r="187" spans="1:14">
      <c r="A187" s="13"/>
      <c r="B187" s="13"/>
      <c r="E187" s="14"/>
      <c r="F187" s="9"/>
      <c r="J187" s="6"/>
      <c r="N187" s="7"/>
    </row>
    <row r="188" spans="1:14">
      <c r="A188" s="13"/>
      <c r="B188" s="13"/>
      <c r="E188" s="14"/>
      <c r="F188" s="9"/>
      <c r="J188" s="6"/>
      <c r="N188" s="7"/>
    </row>
    <row r="189" spans="1:14">
      <c r="A189" s="13"/>
      <c r="B189" s="13"/>
      <c r="E189" s="14"/>
      <c r="F189" s="9"/>
      <c r="J189" s="6"/>
      <c r="N189" s="7"/>
    </row>
    <row r="190" spans="1:14">
      <c r="A190" s="13"/>
      <c r="B190" s="13"/>
      <c r="F190" s="9"/>
      <c r="J190" s="6"/>
      <c r="N190" s="7"/>
    </row>
    <row r="191" spans="1:14">
      <c r="A191" s="13"/>
      <c r="B191" s="13"/>
      <c r="E191" s="14"/>
      <c r="F191" s="9"/>
      <c r="J191" s="6"/>
      <c r="N191" s="7"/>
    </row>
    <row r="192" spans="1:14">
      <c r="A192" s="13"/>
      <c r="B192" s="13"/>
      <c r="E192" s="14"/>
      <c r="F192" s="9"/>
      <c r="J192" s="6"/>
      <c r="N192" s="7"/>
    </row>
    <row r="193" spans="1:14">
      <c r="A193" s="13"/>
      <c r="B193" s="13"/>
      <c r="E193" s="14"/>
      <c r="F193" s="9"/>
      <c r="J193" s="6"/>
      <c r="N193" s="7"/>
    </row>
    <row r="194" spans="1:14">
      <c r="A194" s="13"/>
      <c r="B194" s="13"/>
      <c r="E194" s="14"/>
      <c r="F194" s="9"/>
      <c r="J194" s="6"/>
      <c r="N194" s="7"/>
    </row>
    <row r="195" spans="1:14">
      <c r="A195" s="13"/>
      <c r="B195" s="13"/>
      <c r="E195" s="14"/>
      <c r="F195" s="9"/>
      <c r="J195" s="6"/>
      <c r="N195" s="7"/>
    </row>
    <row r="196" spans="1:14">
      <c r="A196" s="13"/>
      <c r="B196" s="13"/>
      <c r="E196" s="14"/>
      <c r="F196" s="9"/>
      <c r="J196" s="6"/>
      <c r="N196" s="7"/>
    </row>
    <row r="197" spans="1:14">
      <c r="A197" s="13"/>
      <c r="B197" s="13"/>
      <c r="F197" s="9"/>
      <c r="J197" s="6"/>
      <c r="N197" s="7"/>
    </row>
    <row r="198" spans="1:14">
      <c r="A198" s="13"/>
      <c r="B198" s="13"/>
      <c r="E198" s="14"/>
      <c r="F198" s="9"/>
      <c r="J198" s="6"/>
      <c r="N198" s="7"/>
    </row>
    <row r="199" spans="1:14">
      <c r="A199" s="13"/>
      <c r="B199" s="13"/>
      <c r="E199" s="14"/>
      <c r="F199" s="9"/>
      <c r="J199" s="6"/>
      <c r="N199" s="7"/>
    </row>
    <row r="200" spans="1:14">
      <c r="A200" s="13"/>
      <c r="B200" s="13"/>
      <c r="E200" s="14"/>
      <c r="F200" s="9"/>
      <c r="J200" s="6"/>
      <c r="N200" s="7"/>
    </row>
    <row r="201" spans="1:14">
      <c r="A201" s="13"/>
      <c r="B201" s="13"/>
      <c r="E201" s="14"/>
      <c r="F201" s="9"/>
      <c r="J201" s="6"/>
      <c r="N201" s="7"/>
    </row>
    <row r="202" spans="1:14">
      <c r="A202" s="13"/>
      <c r="B202" s="13"/>
      <c r="E202" s="14"/>
      <c r="F202" s="9"/>
      <c r="J202" s="6"/>
      <c r="N202" s="7"/>
    </row>
    <row r="203" spans="1:14">
      <c r="A203" s="13"/>
      <c r="B203" s="13"/>
      <c r="E203" s="14"/>
      <c r="F203" s="9"/>
      <c r="J203" s="6"/>
      <c r="N203" s="7"/>
    </row>
    <row r="204" spans="1:14">
      <c r="A204" s="13"/>
      <c r="B204" s="13"/>
      <c r="E204" s="14"/>
      <c r="F204" s="9"/>
      <c r="J204" s="6"/>
      <c r="N204" s="7"/>
    </row>
    <row r="205" spans="1:14">
      <c r="A205" s="13"/>
      <c r="B205" s="13"/>
      <c r="F205" s="9"/>
      <c r="J205" s="6"/>
      <c r="N205" s="7"/>
    </row>
    <row r="206" spans="1:14">
      <c r="A206" s="13"/>
      <c r="B206" s="13"/>
      <c r="E206" s="14"/>
      <c r="F206" s="9"/>
      <c r="J206" s="6"/>
      <c r="N206" s="7"/>
    </row>
    <row r="207" spans="1:14">
      <c r="A207" s="13"/>
      <c r="B207" s="13"/>
      <c r="E207" s="14"/>
      <c r="F207" s="9"/>
      <c r="J207" s="6"/>
      <c r="N207" s="7"/>
    </row>
    <row r="208" spans="1:14">
      <c r="A208" s="13"/>
      <c r="B208" s="13"/>
      <c r="E208" s="14"/>
      <c r="F208" s="9"/>
      <c r="J208" s="6"/>
      <c r="N208" s="7"/>
    </row>
    <row r="209" spans="1:14">
      <c r="A209" s="13"/>
      <c r="B209" s="13"/>
      <c r="E209" s="14"/>
      <c r="F209" s="9"/>
      <c r="J209" s="6"/>
      <c r="N209" s="7"/>
    </row>
    <row r="210" spans="1:14">
      <c r="A210" s="13"/>
      <c r="B210" s="13"/>
      <c r="F210" s="9"/>
      <c r="J210" s="6"/>
      <c r="N210" s="7"/>
    </row>
    <row r="211" spans="1:14">
      <c r="A211" s="13"/>
      <c r="B211" s="13"/>
      <c r="E211" s="14"/>
      <c r="F211" s="9"/>
      <c r="J211" s="6"/>
      <c r="N211" s="7"/>
    </row>
    <row r="212" spans="1:14">
      <c r="A212" s="13"/>
      <c r="B212" s="13"/>
      <c r="F212" s="9"/>
      <c r="J212" s="6"/>
      <c r="N212" s="7"/>
    </row>
    <row r="213" spans="1:14">
      <c r="A213" s="13"/>
      <c r="B213" s="13"/>
      <c r="E213" s="14"/>
      <c r="F213" s="9"/>
      <c r="J213" s="6"/>
      <c r="N213" s="7"/>
    </row>
    <row r="214" spans="1:14">
      <c r="A214" s="13"/>
      <c r="B214" s="13"/>
      <c r="F214" s="9"/>
      <c r="J214" s="6"/>
      <c r="N214" s="7"/>
    </row>
    <row r="215" spans="1:14">
      <c r="A215" s="13"/>
      <c r="B215" s="13"/>
      <c r="E215" s="14"/>
      <c r="F215" s="9"/>
      <c r="J215" s="6"/>
      <c r="N215" s="7"/>
    </row>
    <row r="216" spans="1:14">
      <c r="A216" s="13"/>
      <c r="B216" s="13"/>
      <c r="F216" s="9"/>
      <c r="J216" s="6"/>
      <c r="N216" s="7"/>
    </row>
    <row r="217" spans="1:14">
      <c r="A217" s="13"/>
      <c r="B217" s="13"/>
      <c r="E217" s="14"/>
      <c r="F217" s="9"/>
      <c r="J217" s="6"/>
      <c r="N217" s="7"/>
    </row>
    <row r="218" spans="1:14">
      <c r="A218" s="13"/>
      <c r="B218" s="13"/>
      <c r="F218" s="9"/>
      <c r="J218" s="6"/>
      <c r="N218" s="7"/>
    </row>
    <row r="219" spans="1:14">
      <c r="A219" s="13"/>
      <c r="B219" s="13"/>
      <c r="E219" s="14"/>
      <c r="F219" s="9"/>
      <c r="J219" s="6"/>
      <c r="N219" s="7"/>
    </row>
    <row r="220" spans="1:14">
      <c r="A220" s="13"/>
      <c r="B220" s="13"/>
      <c r="E220" s="14"/>
      <c r="F220" s="9"/>
      <c r="J220" s="6"/>
      <c r="N220" s="7"/>
    </row>
    <row r="221" spans="1:14">
      <c r="A221" s="13"/>
      <c r="B221" s="13"/>
      <c r="E221" s="14"/>
      <c r="F221" s="9"/>
      <c r="J221" s="6"/>
      <c r="N221" s="7"/>
    </row>
    <row r="222" spans="1:14">
      <c r="A222" s="13"/>
      <c r="B222" s="13"/>
      <c r="E222" s="14"/>
      <c r="F222" s="9"/>
      <c r="J222" s="6"/>
      <c r="N222" s="7"/>
    </row>
    <row r="223" spans="1:14">
      <c r="A223" s="13"/>
      <c r="B223" s="13"/>
      <c r="E223" s="14"/>
      <c r="F223" s="9"/>
      <c r="J223" s="6"/>
      <c r="N223" s="7"/>
    </row>
    <row r="224" spans="1:14">
      <c r="A224" s="13"/>
      <c r="B224" s="13"/>
      <c r="E224" s="14"/>
      <c r="F224" s="9"/>
      <c r="J224" s="6"/>
      <c r="N224" s="7"/>
    </row>
    <row r="225" spans="1:14">
      <c r="A225" s="13"/>
      <c r="B225" s="13"/>
      <c r="E225" s="14"/>
      <c r="F225" s="9"/>
      <c r="J225" s="6"/>
      <c r="N225" s="7"/>
    </row>
    <row r="226" spans="1:14">
      <c r="A226" s="13"/>
      <c r="B226" s="13"/>
      <c r="E226" s="14"/>
      <c r="F226" s="9"/>
      <c r="J226" s="6"/>
      <c r="N226" s="7"/>
    </row>
    <row r="227" spans="1:14">
      <c r="A227" s="13"/>
      <c r="B227" s="13"/>
      <c r="F227" s="9"/>
      <c r="J227" s="6"/>
      <c r="N227" s="7"/>
    </row>
    <row r="228" spans="1:14">
      <c r="A228" s="13"/>
      <c r="B228" s="13"/>
      <c r="E228" s="14"/>
      <c r="F228" s="9"/>
      <c r="J228" s="6"/>
      <c r="N228" s="7"/>
    </row>
    <row r="229" spans="1:14">
      <c r="A229" s="13"/>
      <c r="B229" s="13"/>
      <c r="F229" s="9"/>
      <c r="J229" s="6"/>
      <c r="N229" s="7"/>
    </row>
    <row r="230" spans="1:14">
      <c r="A230" s="13"/>
      <c r="B230" s="13"/>
      <c r="E230" s="14"/>
      <c r="F230" s="9"/>
      <c r="J230" s="6"/>
      <c r="N230" s="7"/>
    </row>
    <row r="231" spans="1:14">
      <c r="A231" s="13"/>
      <c r="B231" s="13"/>
      <c r="F231" s="9"/>
      <c r="J231" s="6"/>
      <c r="N231" s="7"/>
    </row>
    <row r="232" spans="1:14">
      <c r="A232" s="13"/>
      <c r="B232" s="13"/>
      <c r="E232" s="14"/>
      <c r="F232" s="9"/>
      <c r="J232" s="6"/>
      <c r="N232" s="7"/>
    </row>
    <row r="233" spans="1:14">
      <c r="A233" s="13"/>
      <c r="B233" s="13"/>
      <c r="E233" s="14"/>
      <c r="F233" s="9"/>
      <c r="J233" s="6"/>
      <c r="N233" s="7"/>
    </row>
    <row r="234" spans="1:14">
      <c r="A234" s="13"/>
      <c r="B234" s="13"/>
      <c r="E234" s="14"/>
      <c r="F234" s="9"/>
      <c r="J234" s="6"/>
      <c r="N234" s="7"/>
    </row>
    <row r="235" spans="1:14">
      <c r="A235" s="13"/>
      <c r="B235" s="13"/>
      <c r="E235" s="14"/>
      <c r="F235" s="9"/>
      <c r="J235" s="6"/>
      <c r="N235" s="7"/>
    </row>
    <row r="236" spans="1:14">
      <c r="A236" s="13"/>
      <c r="B236" s="13"/>
      <c r="E236" s="14"/>
      <c r="F236" s="9"/>
      <c r="J236" s="6"/>
      <c r="N236" s="7"/>
    </row>
    <row r="237" spans="1:14">
      <c r="A237" s="13"/>
      <c r="B237" s="13"/>
      <c r="E237" s="14"/>
      <c r="F237" s="9"/>
      <c r="J237" s="6"/>
      <c r="N237" s="7"/>
    </row>
    <row r="238" spans="1:14">
      <c r="A238" s="13"/>
      <c r="B238" s="13"/>
      <c r="E238" s="14"/>
      <c r="F238" s="9"/>
      <c r="J238" s="6"/>
      <c r="N238" s="7"/>
    </row>
    <row r="239" spans="1:14">
      <c r="A239" s="13"/>
      <c r="B239" s="13"/>
      <c r="E239" s="14"/>
      <c r="F239" s="9"/>
      <c r="J239" s="6"/>
      <c r="N239" s="7"/>
    </row>
    <row r="240" spans="1:14">
      <c r="A240" s="13"/>
      <c r="B240" s="13"/>
      <c r="E240" s="14"/>
      <c r="F240" s="9"/>
      <c r="J240" s="6"/>
      <c r="N240" s="7"/>
    </row>
    <row r="241" spans="1:14">
      <c r="A241" s="13"/>
      <c r="B241" s="13"/>
      <c r="E241" s="33"/>
      <c r="F241" s="9"/>
      <c r="J241" s="6"/>
      <c r="N241" s="7"/>
    </row>
    <row r="242" spans="1:14">
      <c r="A242" s="13"/>
      <c r="B242" s="13"/>
      <c r="E242" s="33"/>
      <c r="F242" s="9"/>
      <c r="J242" s="6"/>
      <c r="N242" s="7"/>
    </row>
    <row r="243" spans="1:14">
      <c r="A243" s="13"/>
      <c r="B243" s="13"/>
      <c r="E243" s="14"/>
      <c r="F243" s="9"/>
      <c r="J243" s="6"/>
      <c r="N243" s="7"/>
    </row>
    <row r="244" spans="1:14">
      <c r="A244" s="13"/>
      <c r="B244" s="13"/>
      <c r="E244" s="14"/>
      <c r="F244" s="9"/>
      <c r="J244" s="6"/>
      <c r="N244" s="7"/>
    </row>
    <row r="245" spans="1:14">
      <c r="A245" s="13"/>
      <c r="B245" s="13"/>
      <c r="E245" s="14"/>
      <c r="F245" s="9"/>
      <c r="J245" s="6"/>
      <c r="N245" s="7"/>
    </row>
    <row r="246" spans="1:14">
      <c r="A246" s="13"/>
      <c r="B246" s="13"/>
      <c r="E246" s="14"/>
      <c r="F246" s="9"/>
      <c r="J246" s="6"/>
      <c r="N246" s="7"/>
    </row>
    <row r="247" spans="1:14">
      <c r="A247" s="13"/>
      <c r="B247" s="13"/>
      <c r="E247" s="14"/>
      <c r="F247" s="9"/>
      <c r="J247" s="6"/>
      <c r="N247" s="7"/>
    </row>
    <row r="248" spans="1:14">
      <c r="A248" s="13"/>
      <c r="B248" s="13"/>
      <c r="F248" s="9"/>
      <c r="J248" s="6"/>
      <c r="N248" s="7"/>
    </row>
    <row r="249" spans="1:14">
      <c r="A249" s="13"/>
      <c r="B249" s="13"/>
      <c r="E249" s="14"/>
      <c r="F249" s="9"/>
      <c r="J249" s="6"/>
      <c r="N249" s="7"/>
    </row>
    <row r="250" spans="1:14">
      <c r="A250" s="13"/>
      <c r="B250" s="13"/>
      <c r="F250" s="9"/>
      <c r="J250" s="6"/>
      <c r="N250" s="7"/>
    </row>
    <row r="251" spans="1:14">
      <c r="A251" s="13"/>
      <c r="B251" s="13"/>
      <c r="E251" s="14"/>
      <c r="F251" s="9"/>
      <c r="J251" s="6"/>
      <c r="N251" s="7"/>
    </row>
    <row r="252" spans="1:14">
      <c r="A252" s="13"/>
      <c r="B252" s="13"/>
      <c r="E252" s="14"/>
      <c r="F252" s="9"/>
      <c r="J252" s="6"/>
      <c r="N252" s="7"/>
    </row>
    <row r="253" spans="1:14">
      <c r="A253" s="13"/>
      <c r="B253" s="13"/>
      <c r="F253" s="9"/>
      <c r="J253" s="6"/>
      <c r="N253" s="7"/>
    </row>
    <row r="254" spans="1:14">
      <c r="A254" s="13"/>
      <c r="B254" s="13"/>
      <c r="E254" s="14"/>
      <c r="F254" s="9"/>
      <c r="J254" s="6"/>
      <c r="N254" s="7"/>
    </row>
    <row r="255" spans="1:14">
      <c r="A255" s="13"/>
      <c r="B255" s="13"/>
      <c r="E255" s="14"/>
      <c r="F255" s="9"/>
      <c r="J255" s="6"/>
      <c r="N255" s="7"/>
    </row>
    <row r="256" spans="1:14">
      <c r="A256" s="13"/>
      <c r="B256" s="13"/>
      <c r="E256" s="14"/>
      <c r="F256" s="9"/>
      <c r="J256" s="6"/>
      <c r="N256" s="7"/>
    </row>
    <row r="257" spans="1:14">
      <c r="A257" s="13"/>
      <c r="B257" s="13"/>
      <c r="E257" s="14"/>
      <c r="F257" s="9"/>
      <c r="J257" s="6"/>
      <c r="N257" s="7"/>
    </row>
    <row r="258" spans="1:14">
      <c r="A258" s="13"/>
      <c r="B258" s="13"/>
      <c r="E258" s="14"/>
      <c r="F258" s="9"/>
      <c r="J258" s="6"/>
      <c r="N258" s="7"/>
    </row>
    <row r="259" spans="1:14">
      <c r="A259" s="13"/>
      <c r="B259" s="13"/>
      <c r="E259" s="14"/>
      <c r="F259" s="9"/>
      <c r="J259" s="6"/>
      <c r="N259" s="7"/>
    </row>
    <row r="260" spans="1:14">
      <c r="A260" s="13"/>
      <c r="B260" s="13"/>
      <c r="E260" s="14"/>
      <c r="F260" s="9"/>
      <c r="J260" s="6"/>
      <c r="N260" s="7"/>
    </row>
    <row r="261" spans="1:14">
      <c r="A261" s="13"/>
      <c r="B261" s="13"/>
      <c r="E261" s="14"/>
      <c r="F261" s="9"/>
      <c r="J261" s="6"/>
      <c r="N261" s="7"/>
    </row>
    <row r="262" spans="1:14">
      <c r="A262" s="13"/>
      <c r="B262" s="13"/>
      <c r="E262" s="14"/>
      <c r="F262" s="9"/>
      <c r="J262" s="6"/>
      <c r="N262" s="7"/>
    </row>
    <row r="263" spans="1:14">
      <c r="A263" s="13"/>
      <c r="B263" s="13"/>
      <c r="E263" s="14"/>
      <c r="F263" s="9"/>
      <c r="J263" s="6"/>
      <c r="N263" s="7"/>
    </row>
    <row r="264" spans="1:14">
      <c r="A264" s="13"/>
      <c r="B264" s="13"/>
      <c r="E264" s="14"/>
      <c r="F264" s="9"/>
      <c r="J264" s="6"/>
      <c r="N264" s="7"/>
    </row>
    <row r="265" spans="1:14">
      <c r="A265" s="13"/>
      <c r="B265" s="13"/>
      <c r="E265" s="14"/>
      <c r="F265" s="9"/>
      <c r="J265" s="6"/>
      <c r="N265" s="7"/>
    </row>
    <row r="266" spans="1:14">
      <c r="A266" s="13"/>
      <c r="B266" s="13"/>
      <c r="F266" s="9"/>
      <c r="J266" s="6"/>
      <c r="N266" s="7"/>
    </row>
    <row r="267" spans="1:14">
      <c r="A267" s="13"/>
      <c r="B267" s="13"/>
      <c r="E267" s="14"/>
      <c r="F267" s="9"/>
      <c r="J267" s="6"/>
      <c r="N267" s="7"/>
    </row>
    <row r="268" spans="1:14">
      <c r="A268" s="13"/>
      <c r="B268" s="13"/>
      <c r="E268" s="14"/>
      <c r="F268" s="9"/>
      <c r="J268" s="6"/>
      <c r="N268" s="7"/>
    </row>
    <row r="269" spans="1:14">
      <c r="A269" s="13"/>
      <c r="B269" s="13"/>
      <c r="E269" s="14"/>
      <c r="F269" s="9"/>
      <c r="J269" s="6"/>
      <c r="N269" s="7"/>
    </row>
    <row r="270" spans="1:14">
      <c r="A270" s="13"/>
      <c r="B270" s="13"/>
      <c r="E270" s="14"/>
      <c r="F270" s="9"/>
      <c r="J270" s="6"/>
      <c r="N270" s="7"/>
    </row>
    <row r="271" spans="1:14">
      <c r="A271" s="13"/>
      <c r="B271" s="13"/>
      <c r="E271" s="14"/>
      <c r="F271" s="9"/>
      <c r="J271" s="6"/>
      <c r="N271" s="7"/>
    </row>
    <row r="272" spans="1:14">
      <c r="A272" s="13"/>
      <c r="B272" s="13"/>
      <c r="E272" s="14"/>
      <c r="F272" s="9"/>
      <c r="J272" s="6"/>
      <c r="N272" s="7"/>
    </row>
    <row r="273" spans="1:14">
      <c r="A273" s="13"/>
      <c r="B273" s="13"/>
      <c r="E273" s="14"/>
      <c r="F273" s="9"/>
      <c r="J273" s="6"/>
      <c r="N273" s="7"/>
    </row>
    <row r="274" spans="1:14">
      <c r="A274" s="13"/>
      <c r="B274" s="13"/>
      <c r="E274" s="14"/>
      <c r="F274" s="9"/>
      <c r="J274" s="6"/>
      <c r="N274" s="7"/>
    </row>
    <row r="275" spans="1:14">
      <c r="A275" s="13"/>
      <c r="B275" s="13"/>
      <c r="F275" s="9"/>
      <c r="J275" s="6"/>
      <c r="N275" s="7"/>
    </row>
    <row r="276" spans="1:14">
      <c r="A276" s="13"/>
      <c r="B276" s="13"/>
      <c r="E276" s="14"/>
      <c r="F276" s="9"/>
      <c r="J276" s="6"/>
      <c r="N276" s="7"/>
    </row>
    <row r="277" spans="1:14">
      <c r="A277" s="13"/>
      <c r="B277" s="13"/>
      <c r="F277" s="9"/>
      <c r="J277" s="6"/>
      <c r="N277" s="7"/>
    </row>
    <row r="278" spans="1:14">
      <c r="A278" s="13"/>
      <c r="B278" s="13"/>
      <c r="E278" s="14"/>
      <c r="F278" s="9"/>
      <c r="J278" s="6"/>
      <c r="N278" s="7"/>
    </row>
    <row r="279" spans="1:14">
      <c r="A279" s="13"/>
      <c r="B279" s="13"/>
      <c r="E279" s="14"/>
      <c r="F279" s="9"/>
      <c r="J279" s="6"/>
      <c r="N279" s="7"/>
    </row>
    <row r="280" spans="1:14">
      <c r="A280" s="13"/>
      <c r="B280" s="13"/>
      <c r="E280" s="14"/>
      <c r="F280" s="9"/>
      <c r="J280" s="6"/>
      <c r="N280" s="7"/>
    </row>
    <row r="281" spans="1:14">
      <c r="A281" s="13"/>
      <c r="B281" s="13"/>
      <c r="E281" s="14"/>
      <c r="F281" s="9"/>
      <c r="J281" s="6"/>
      <c r="N281" s="7"/>
    </row>
    <row r="282" spans="1:14">
      <c r="A282" s="13"/>
      <c r="B282" s="13"/>
      <c r="E282" s="14"/>
      <c r="F282" s="9"/>
      <c r="J282" s="6"/>
      <c r="N282" s="7"/>
    </row>
    <row r="283" spans="1:14">
      <c r="A283" s="13"/>
      <c r="B283" s="13"/>
      <c r="E283" s="14"/>
      <c r="F283" s="9"/>
      <c r="J283" s="6"/>
      <c r="N283" s="7"/>
    </row>
    <row r="284" spans="1:14">
      <c r="A284" s="13"/>
      <c r="B284" s="13"/>
      <c r="E284" s="14"/>
      <c r="F284" s="9"/>
      <c r="J284" s="6"/>
      <c r="N284" s="7"/>
    </row>
    <row r="285" spans="1:14">
      <c r="A285" s="13"/>
      <c r="B285" s="13"/>
      <c r="E285" s="14"/>
      <c r="F285" s="9"/>
      <c r="J285" s="6"/>
      <c r="N285" s="7"/>
    </row>
    <row r="286" spans="1:14">
      <c r="A286" s="13"/>
      <c r="B286" s="13"/>
      <c r="E286" s="14"/>
      <c r="F286" s="9"/>
      <c r="J286" s="6"/>
      <c r="N286" s="7"/>
    </row>
    <row r="287" spans="1:14">
      <c r="A287" s="13"/>
      <c r="B287" s="13"/>
      <c r="E287" s="14"/>
      <c r="F287" s="9"/>
      <c r="J287" s="6"/>
      <c r="N287" s="7"/>
    </row>
    <row r="288" spans="1:14">
      <c r="A288" s="13"/>
      <c r="B288" s="13"/>
      <c r="E288" s="14"/>
      <c r="F288" s="9"/>
      <c r="J288" s="6"/>
      <c r="N288" s="7"/>
    </row>
    <row r="289" spans="1:14">
      <c r="A289" s="13"/>
      <c r="B289" s="13"/>
      <c r="E289" s="14"/>
      <c r="F289" s="9"/>
      <c r="J289" s="6"/>
      <c r="N289" s="7"/>
    </row>
    <row r="290" spans="1:14">
      <c r="A290" s="13"/>
      <c r="B290" s="13"/>
      <c r="E290" s="14"/>
      <c r="F290" s="9"/>
      <c r="J290" s="6"/>
      <c r="N290" s="7"/>
    </row>
    <row r="291" spans="1:14">
      <c r="A291" s="13"/>
      <c r="B291" s="13"/>
      <c r="F291" s="9"/>
      <c r="J291" s="6"/>
      <c r="N291" s="7"/>
    </row>
    <row r="292" spans="1:14">
      <c r="A292" s="13"/>
      <c r="B292" s="13"/>
      <c r="E292" s="14"/>
      <c r="F292" s="9"/>
      <c r="J292" s="6"/>
      <c r="N292" s="7"/>
    </row>
    <row r="293" spans="1:14">
      <c r="A293" s="13"/>
      <c r="B293" s="13"/>
      <c r="F293" s="9"/>
      <c r="J293" s="6"/>
      <c r="N293" s="7"/>
    </row>
    <row r="294" spans="1:14">
      <c r="A294" s="13"/>
      <c r="B294" s="13"/>
      <c r="E294" s="14"/>
      <c r="F294" s="9"/>
      <c r="J294" s="6"/>
      <c r="N294" s="7"/>
    </row>
    <row r="295" spans="1:14">
      <c r="A295" s="13"/>
      <c r="B295" s="13"/>
      <c r="F295" s="9"/>
      <c r="J295" s="6"/>
      <c r="N295" s="7"/>
    </row>
    <row r="296" spans="1:14">
      <c r="A296" s="13"/>
      <c r="B296" s="13"/>
      <c r="E296" s="14"/>
      <c r="F296" s="9"/>
      <c r="J296" s="6"/>
      <c r="N296" s="7"/>
    </row>
    <row r="297" spans="1:14">
      <c r="A297" s="13"/>
      <c r="B297" s="13"/>
      <c r="F297" s="9"/>
      <c r="J297" s="6"/>
      <c r="N297" s="7"/>
    </row>
    <row r="298" spans="1:14">
      <c r="A298" s="13"/>
      <c r="B298" s="13"/>
      <c r="E298" s="14"/>
      <c r="F298" s="9"/>
      <c r="J298" s="6"/>
      <c r="N298" s="7"/>
    </row>
    <row r="299" spans="1:14">
      <c r="A299" s="13"/>
      <c r="B299" s="13"/>
      <c r="E299" s="14"/>
      <c r="F299" s="9"/>
      <c r="J299" s="6"/>
      <c r="N299" s="7"/>
    </row>
    <row r="300" spans="1:14">
      <c r="A300" s="13"/>
      <c r="B300" s="13"/>
      <c r="E300" s="14"/>
      <c r="F300" s="9"/>
      <c r="J300" s="6"/>
      <c r="N300" s="7"/>
    </row>
    <row r="301" spans="1:14">
      <c r="A301" s="13"/>
      <c r="B301" s="13"/>
      <c r="E301" s="14"/>
      <c r="F301" s="9"/>
      <c r="J301" s="6"/>
      <c r="N301" s="7"/>
    </row>
    <row r="302" spans="1:14">
      <c r="A302" s="13"/>
      <c r="B302" s="13"/>
      <c r="E302" s="14"/>
      <c r="F302" s="9"/>
      <c r="J302" s="6"/>
      <c r="N302" s="7"/>
    </row>
    <row r="303" spans="1:14">
      <c r="J303" s="6"/>
      <c r="N303" s="7"/>
    </row>
  </sheetData>
  <mergeCells count="1">
    <mergeCell ref="E241:E242"/>
  </mergeCells>
  <conditionalFormatting sqref="A1:A1048576">
    <cfRule type="containsText" dxfId="60" priority="1" operator="containsText" text="PE">
      <formula>NOT(ISERROR(SEARCH("PE",A1)))</formula>
    </cfRule>
  </conditionalFormatting>
  <conditionalFormatting sqref="C1:C5 C76:C90 C7:C18 C21:C22 C26 C29:C36 C39:C45 C47:C48 C50:C55 C58:C65 C68:C70 C73:C74 C146:C1048576">
    <cfRule type="duplicateValues" dxfId="59" priority="2"/>
  </conditionalFormatting>
  <pageMargins left="0.7" right="0.7" top="0.75" bottom="0.75" header="0.3" footer="0.3"/>
  <pageSetup paperSize="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ab33208-0714-4bd9-9f3e-09978f04631c">
      <UserInfo>
        <DisplayName/>
        <AccountId xsi:nil="true"/>
        <AccountType/>
      </UserInfo>
    </SharedWithUsers>
    <lcf76f155ced4ddcb4097134ff3c332f xmlns="02956a8a-6dda-493d-93a6-32f8fe6a48ae">
      <Terms xmlns="http://schemas.microsoft.com/office/infopath/2007/PartnerControls"/>
    </lcf76f155ced4ddcb4097134ff3c332f>
    <TaxCatchAll xmlns="1ab33208-0714-4bd9-9f3e-09978f04631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15465192E16D4418812312534D640BE" ma:contentTypeVersion="14" ma:contentTypeDescription="Crie um novo documento." ma:contentTypeScope="" ma:versionID="cc21b205485b472337fa548b9ba21331">
  <xsd:schema xmlns:xsd="http://www.w3.org/2001/XMLSchema" xmlns:xs="http://www.w3.org/2001/XMLSchema" xmlns:p="http://schemas.microsoft.com/office/2006/metadata/properties" xmlns:ns2="02956a8a-6dda-493d-93a6-32f8fe6a48ae" xmlns:ns3="1ab33208-0714-4bd9-9f3e-09978f04631c" targetNamespace="http://schemas.microsoft.com/office/2006/metadata/properties" ma:root="true" ma:fieldsID="25c675ffcb25ce18f063e4ab1019ecf9" ns2:_="" ns3:_="">
    <xsd:import namespace="02956a8a-6dda-493d-93a6-32f8fe6a48ae"/>
    <xsd:import namespace="1ab33208-0714-4bd9-9f3e-09978f0463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956a8a-6dda-493d-93a6-32f8fe6a48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8183afdb-6ab0-4fbd-8a2f-2d24a9aba38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b33208-0714-4bd9-9f3e-09978f04631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7e8f8dff-6664-4d11-8675-29fbd4118f87}" ma:internalName="TaxCatchAll" ma:showField="CatchAllData" ma:web="1ab33208-0714-4bd9-9f3e-09978f0463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10665-8B6A-47D0-B748-01C437048242}"/>
</file>

<file path=customXml/itemProps2.xml><?xml version="1.0" encoding="utf-8"?>
<ds:datastoreItem xmlns:ds="http://schemas.openxmlformats.org/officeDocument/2006/customXml" ds:itemID="{B7DF4BDD-8711-4AD6-868F-A181334F85F8}"/>
</file>

<file path=customXml/itemProps3.xml><?xml version="1.0" encoding="utf-8"?>
<ds:datastoreItem xmlns:ds="http://schemas.openxmlformats.org/officeDocument/2006/customXml" ds:itemID="{96E8837D-97C9-41CC-AC9A-897674B8DA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Fernanda Caetano</dc:creator>
  <cp:keywords/>
  <dc:description/>
  <cp:lastModifiedBy/>
  <cp:revision/>
  <dcterms:created xsi:type="dcterms:W3CDTF">2025-04-09T20:27:13Z</dcterms:created>
  <dcterms:modified xsi:type="dcterms:W3CDTF">2026-01-27T20:45:37Z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0x010100715465192E16D4418812312534D640BE</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