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itab\OneDrive\Documents\Desktop\PASTA\TRF-1\Pictures\GERAL\MARCELA\Nova pasta\RITA\PREGÃO ELETRÔNICO Nº 900032026\"/>
    </mc:Choice>
  </mc:AlternateContent>
  <xr:revisionPtr revIDLastSave="0" documentId="8_{D7084DA8-7062-4BFF-AE6D-18B7846A0D39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Resumo IMR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</sheets>
  <definedNames>
    <definedName name="_xlnm.Print_Area" localSheetId="0">'Resumo IMR'!$A$1:$V$62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2" l="1"/>
  <c r="B13" i="9"/>
  <c r="B13" i="7"/>
  <c r="B13" i="6"/>
  <c r="B13" i="3"/>
  <c r="B13" i="2"/>
  <c r="D52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6" i="1"/>
  <c r="F35" i="1"/>
  <c r="D35" i="1"/>
  <c r="F34" i="1"/>
  <c r="D34" i="1"/>
  <c r="B34" i="1"/>
  <c r="F33" i="1"/>
  <c r="D53" i="1" s="1"/>
  <c r="D54" i="1" s="1"/>
  <c r="D56" i="1" s="1"/>
  <c r="D57" i="1" s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<sst xmlns="http://schemas.openxmlformats.org/spreadsheetml/2006/main" count="688" uniqueCount="208">
  <si>
    <t>ANEXO XI - INSTRUMENTO DE MEDIÇÃO DE RESULTADO (IMR)</t>
  </si>
  <si>
    <t>O Instrumento de Medição de Resultado (IMR) dar-se-á da seguinte forma:</t>
  </si>
  <si>
    <t>a) Para efeito de aplicação de glosas são atribuídos graus e respectivos percentuais incidentes às infrações, os quais incidirão sobre o valor contratual mensal vigente, conforme tabela de graduação abaixo:</t>
  </si>
  <si>
    <t>CLASSIFICAÇÃO IMR</t>
  </si>
  <si>
    <t>GRAVIDADE DA OCORRÊNCIA</t>
  </si>
  <si>
    <t>PONTUAÇÃO POR OCORRÊNCIA - CONVERSÃO</t>
  </si>
  <si>
    <t>Leve</t>
  </si>
  <si>
    <t>Média</t>
  </si>
  <si>
    <t>Grave</t>
  </si>
  <si>
    <t>Crítica</t>
  </si>
  <si>
    <t xml:space="preserve">MÍNIMO </t>
  </si>
  <si>
    <t>MÁXIMO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</si>
  <si>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</si>
  <si>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</si>
  <si>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</si>
  <si>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</si>
  <si>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>Sem supressão</t>
  </si>
  <si>
    <t>Sem supressão, com aplicação de advertência à Contratada</t>
  </si>
  <si>
    <t>Supressão de 1% do valor do faturamento</t>
  </si>
  <si>
    <t>Supressão de 2% do valor do faturamento</t>
  </si>
  <si>
    <t>Supressão de 3% do valor do faturamento</t>
  </si>
  <si>
    <t>Supressão de 4% do valor do faturamento</t>
  </si>
  <si>
    <t>b) A pontuação será aferida através de registros (falhas) levantados pela fiscalização do contrato e reclamações feitas pelos servidores e prestadores de serviços do órgão, após a apuração das ocorrências junto à Contratada.</t>
  </si>
  <si>
    <t>c) Apurada a desconformidade na prestação dos serviços, será atribuída uma pontuação, conforme tabelas a seguir:</t>
  </si>
  <si>
    <t>INDICADOR - QUALIDADE DO SERVIÇO PRESTADO</t>
  </si>
  <si>
    <t>GRAVIDADE</t>
  </si>
  <si>
    <t>MECANISMO DE CÁLCULO</t>
  </si>
  <si>
    <t>OCORRÊNCIAS</t>
  </si>
  <si>
    <t>CONVERSÃO</t>
  </si>
  <si>
    <t>Treinamento e Reciclagem</t>
  </si>
  <si>
    <t>INDICADOR - FISCALIZAÇÃO ADMINISTRATIVA</t>
  </si>
  <si>
    <t>Tempestividade no pagamento de verbas em dia: Salários no 5º dia útil do mês imediatamente subsequente ao do mês de referência: (ordinários - mensal); décimo terceiro; férias; remunerações compensatórias e rescisões contratuais.</t>
  </si>
  <si>
    <t>Tempestividade do crédito dos benefícios de vale-alimentação além do estabelecido no contrato e Convenção Coletiva.</t>
  </si>
  <si>
    <t>Tempestividade do crédito dos benefícios de vale-transporte além do estabelecido no contrato e Convenção Coletiva.</t>
  </si>
  <si>
    <t>Cumprir determinações e notificações, no prazo estabelecido pela Contratante, sem justificativa relevante.</t>
  </si>
  <si>
    <t>Tempestividade na entrega dos esclarecimentos formais solicitados para sanar as inconsistências ou dúvidas suscitadas durante a análise da documentação exigida no Contrato e/ou Termo de Referência.</t>
  </si>
  <si>
    <t>Atendimento à legislação trabalhista, previdenciária e CCT, com relação a itens não previstos previamente no IMR</t>
  </si>
  <si>
    <t>Cumprir as demais obrigações previstas no Termo de Referência e no contrato.</t>
  </si>
  <si>
    <t>Manter no quadro de empregados alocados na CONTRATANTE profissional em desacordo com a qualificação profissional exigida pelo TR. Por empregado.</t>
  </si>
  <si>
    <t>Cumprir o prazo mínimo para o aviso de férias, conforme previsto na CLT. Por empregado.</t>
  </si>
  <si>
    <t>Providenciar a substituição de funcionário para os casos de afastamentos superiores a 15 dias.</t>
  </si>
  <si>
    <t>Execução dos serviços determinados pela fiscalização, ressalvado motivo justificado.</t>
  </si>
  <si>
    <t>QUADRO RESUMO</t>
  </si>
  <si>
    <t>Total de Ocorrências no período</t>
  </si>
  <si>
    <t>Total de Ocorrências com aplicação da conversão / peso</t>
  </si>
  <si>
    <t>PERCENTUAL APLICÁVEL AO FATURAMENTO MENSAL</t>
  </si>
  <si>
    <t>Percentual calculado de forma automática, segundo as ocorrências apontados pelo fiscal.</t>
  </si>
  <si>
    <t>VALOR DO FATURAMENTO - SEM GLOSA</t>
  </si>
  <si>
    <t>Inserir o valor encontrado na planilha de faturamento</t>
  </si>
  <si>
    <t>VALOR DO FATURAMENTO - COM APLICAÇÃO DE GLOSA</t>
  </si>
  <si>
    <t>VALOR DA NOTA FISCAL</t>
  </si>
  <si>
    <t>d) O período de avaliação das desconformidades será o mesmo da parcela/medição dos serviços prestados a serem pagos à contratada, quando será apurada a soma da pontuação decorrente das desconformidades descritas.</t>
  </si>
  <si>
    <t>e) Apuradas as desconformidades, com pontuação superior a 20 (vinte) pontos, será encaminhado à contratada relatório detalhado dos registros. A contratada terá 3 (três) dias úteis para apresentar justificativas em relação às falhas, as quais serão analisadas e respondidas pela Contratante.</t>
  </si>
  <si>
    <t>f) Durante os primeiros 60 (sessenta) dias de prestação de serviço, a título de carência, para que a contratada efetue os ajustes necessários à correta execução dos serviços, não serão aplicadas glosas no caso do relatório apontar pontuação acima de 40 (quarenta) pontos. A carência a que se refere o caput não será válida em caso de renovação contratual.</t>
  </si>
  <si>
    <t>g) A utilização do IMR não se confunde com a aplicação das sanções previstas no contrato, e ambas podem, inclusive, ser aplicadas concorrentemente.</t>
  </si>
  <si>
    <t>h) Caso o valor da glosa fuja dos princípios da proporcionalidade e da razoabilidade, poderá ser revisto pela Administração.</t>
  </si>
  <si>
    <t>MODELO DE INSTRUMENTO DE MEDIÇÃO DE RESULTADO (IMR) – QUALIDADE DOS SERVIÇOS¹</t>
  </si>
  <si>
    <t>Indicador</t>
  </si>
  <si>
    <t>Vistoria prévia do veículo</t>
  </si>
  <si>
    <t>Item</t>
  </si>
  <si>
    <t>Descrição</t>
  </si>
  <si>
    <t>Finalidade</t>
  </si>
  <si>
    <t>Mensurar o zelo do profissional quanto à condição do veículo, de maneira a utilizar somente aqueles que estejam aptos, atentando-se à vistoria diária, anterior ao deslocamento, para verificação dos itens básicos de segurança do veículo, limpeza, abastecimento, de quaisquer avarias aparentes externas e internas e demais necessários para realização da viagem de forma segura, bem como comunicar, imediatamente, à área de transporte, para as devidas providências.</t>
  </si>
  <si>
    <t>Meta a cumprir</t>
  </si>
  <si>
    <t>Realizar a análise prévia do veículo garantindo a qualidade na execução de viagens.</t>
  </si>
  <si>
    <t>Instrumento de medição</t>
  </si>
  <si>
    <t>Realizar a análise e a validação das ocorrências decorrentes de descuido e/ou falta de zelo do profissional terceirizado, em razão da ausência de comunicação prévia sobre as condições do veículo.</t>
  </si>
  <si>
    <t>Forma de acompanhamento</t>
  </si>
  <si>
    <t>Avaliação por demanda solicitada, realizando a avaliação do prazo de entrega.</t>
  </si>
  <si>
    <t>Periodicidade</t>
  </si>
  <si>
    <t>Por ocorrência de solicitação de demanda.</t>
  </si>
  <si>
    <t>Mecanismo de Cálculo</t>
  </si>
  <si>
    <t>Será contabilizado por cada ocorrência em que não for realizada a vistoria prévia.</t>
  </si>
  <si>
    <t>Início de Vigência</t>
  </si>
  <si>
    <t>Data de início do posto de trabalho.</t>
  </si>
  <si>
    <t>Faixas de ajuste no pagamento</t>
  </si>
  <si>
    <t>Aplicação conforme quadro Resumo IMR.</t>
  </si>
  <si>
    <t>Sanções</t>
  </si>
  <si>
    <t>Observações</t>
  </si>
  <si>
    <t>Caso o veículo não esteja na condição adequada deverá ser realizada a formalização do Motorista no ato de sua partida para não gerar pontuação como "Entrega não Satisfatória".</t>
  </si>
  <si>
    <t>1 Modelo extraído do ANEXO V-B da IN SEGES/MP Nº 05/2017</t>
  </si>
  <si>
    <t>Pontualidade e cumprimento das demandas solicitadas</t>
  </si>
  <si>
    <t>Mensurar a pontualidade do terceirizado para atendimento das demandas solicitadas.</t>
  </si>
  <si>
    <t>Estar disponível durante toda a jornada de trabalho estabelecida em contrato, sendo pontual às demandas solicitadas.</t>
  </si>
  <si>
    <t>Realizar a análise das ocorrências de faltas, atrasos e não cumprimentos das solicitações durante a jornada de trabalho que impactem no entrega do serviço.</t>
  </si>
  <si>
    <t>Será contabilizado por cada ocorrência em que o terceirizado não for pontual ao atendimendo das demandas.</t>
  </si>
  <si>
    <t>Caso seja detectado no planejamento prévio do percurso alguma informação que impeça o cumprimento da demanda em tempo hábil deverá ser realizada a formalização do Motorista no ato de sua partida ao Supervisor/Setor responsável para não gerar pontuação como "Entrega não Satisfatória".</t>
  </si>
  <si>
    <t>Fornecimento e/ou Disponibilização de Uniformes, EPI's e Crachá</t>
  </si>
  <si>
    <t>Disponibilizar aos profissionais uniformes e Equipamentos de Proteção Individuais (EPI's), essenciais à execução de atividades cotidianas, bem como validar se os mesmos estão em condições adequadas.</t>
  </si>
  <si>
    <t>Disponibilizar, no local de execução das atividades, os uniformes, os Equipamentos de Proteção Individual (EPIs) e os crachás, garantindo que estejam em condições adequadas de uso.</t>
  </si>
  <si>
    <t>Fiscalização diária / Acompanhamento de execução das atividades.</t>
  </si>
  <si>
    <t>Acompanhamento da execução das atividades que são realizadas tendo como base as rotinas de trabalho da equipe.</t>
  </si>
  <si>
    <t>Mensal</t>
  </si>
  <si>
    <t>Será contabilizada a ocorrência mensal por funcionário da não disponibilidade de uniforme, EPI e Crachá, inclusive nos casos de necessidade de trabalho aos sábados, domingos e feriados.</t>
  </si>
  <si>
    <t>Em caso de necessidade de manutenção / perda / roubo, haverá o prazo de 2 (dois) dias úteis para disponibilização de novo uniforme e/ou EPI.</t>
  </si>
  <si>
    <t>Fornecimento de celular e plano de internet</t>
  </si>
  <si>
    <t>Disponibilizar aos profissionais celulares com planos ativos e serviço de internet, conforme previsto no contrato e na planilha de custos, por serem essenciais à comunicação e ao registro de frequência.</t>
  </si>
  <si>
    <t>Disponibilização de celulares com planos de internet em conformidade ao contrato.</t>
  </si>
  <si>
    <t>Acompanhamento da execução das atividades que são realizadas tendo como base a utilização dos celulares e internet.</t>
  </si>
  <si>
    <t>Diária</t>
  </si>
  <si>
    <t>Será contabilizada a ocorrência diária da não disponibilidade do equipamento e/ou plano de internet, inclusive nos casos de necessidade de trabalho aos sábados, domingos e feriados.</t>
  </si>
  <si>
    <t>Em caso de necessidade de manutenção / perda / roubo, haverá o prazo de 24 (vinte e quatro) horas para disponibilização de novo equipamento em pleno funcionamento. Caso haja indisponibilidade de sinal de internet no momento de preenchimento da frequência deverá ser realizada anotação complementar junto á folha de ponto manual mensal.</t>
  </si>
  <si>
    <t>Pagamento antecipado de Diárias</t>
  </si>
  <si>
    <t>Realizar o pagamento das diárias de forma antecipada aos trabalhadores que forem realizar atividades em locais fora de Belo Horizonte/MG no qual haja necessidade de pernoitar em outra localidade.</t>
  </si>
  <si>
    <t>Realização de pagamento de diária de forma antecipada (até o dia anterior) aos trabalhadores que forem realizar atividades em locais fora de Belo Horizonte/MG no qual haja necessidade de pernoitar em outra localidade.</t>
  </si>
  <si>
    <t>Fiscalização quando ocorrer a necessidade de viagens com pagamento de diárias.</t>
  </si>
  <si>
    <t>Quando ocorrer solicitação de viagens junto à Contratada.</t>
  </si>
  <si>
    <t>Por ocorrência de solicitação de viagens.</t>
  </si>
  <si>
    <t>Será contabilizada a ocorrência diária da não disponibilidade do valor devido, inclusive nos casos de necessidade de trabalho aos sábados, domingos e feriados.</t>
  </si>
  <si>
    <t>Será levado em consideração o prazo de no mínimo 2 (dois) dias para a comunicação prévia à Contratada e, por consequência, o prazo para cumprimento deste indicador.</t>
  </si>
  <si>
    <t>Disponibilização de profissionais para realização de viagens</t>
  </si>
  <si>
    <t>Disponibilizar profissional apto a realizar viagens para atendimento às solicitações da Contratante nas datas e horários determinadas.</t>
  </si>
  <si>
    <t>Disponibilizar profissional na data e horários determinados para realização das viagens solicitadas.</t>
  </si>
  <si>
    <t>Fiscalização quando ocorrer a necessidade de viagens.</t>
  </si>
  <si>
    <t>Será contabilizada a ocorrência por hora de atraso do profissional, inclusive nos casos de necessidade de trabalho aos sábados, domingos e feriados.</t>
  </si>
  <si>
    <t>Condução do Veículo</t>
  </si>
  <si>
    <t>Mensurar a Qualidade na condução do veículo.</t>
  </si>
  <si>
    <t>Dirigir o veículo tendo uma conduta segura e responsável aos seus usuários, com qualidade e presteza, em observância às condutas e às normas de trânsito aplicáveis.</t>
  </si>
  <si>
    <t>Realizar a análise da viagem executada pelo profissional terceirizado, classificando-a como Entrega Satisfatória ou Entrega Não Satisfatória.</t>
  </si>
  <si>
    <t>Avaliação por demanda solicitada, realizando a avaliação da qualidade da demanda entregue.</t>
  </si>
  <si>
    <t>Será contabilizada a ocorrência de entregas insatisfatórias.</t>
  </si>
  <si>
    <t>-</t>
  </si>
  <si>
    <t>Cordialidade, Urbanidade e Discrição</t>
  </si>
  <si>
    <t>Mensurar o comportamento do terceirizado durante as viagens realizadas junto aos passageiros do veículos e com as demais pessoas no trânsito.</t>
  </si>
  <si>
    <t>Dirigir o veículo se portando de maneira cordial, urbana e com discrição para com os passageiros e com as demais pessoas no trânsito.</t>
  </si>
  <si>
    <t>Realizar a análise da viagem realizada pelo profissional terceirizado avaliando em Entrega Satisfatória ou Entrega não Satisfatória.</t>
  </si>
  <si>
    <t>Transporte de materiais e documentos</t>
  </si>
  <si>
    <t>Mensurar a qualidade das entregas realizadas pelo profissional terceirizado durante as viagens destinadas ao transporte de materiais e/ou documentos.</t>
  </si>
  <si>
    <t>Realizar a coleta de material e/ou documento, conduzindo-o até o destino final solicitado, mantendo o sigilo dos conteúdos e pacotes, conforme o caso, e garantindo a entrega nas mesmas condições da retirada.</t>
  </si>
  <si>
    <t>Analisar a viagem realizada pelo profissional terceirizado, avaliando o desempenho como Entrega Satisfatória ou Entrega Não Satisfatória.</t>
  </si>
  <si>
    <t>Caso o documento e/ou pacote contenha alguma rasura, avaria, inconsistência, não esteja lacrado, etc, deverá ser realizada a formalização do Motorista no ato de sua retirada para não gerar pontuação como "Entrega não Satisfatória".</t>
  </si>
  <si>
    <t>Supervisão e Coordenação das atividades (Supervisor)</t>
  </si>
  <si>
    <t>Mensurar a qualidade das entregas do Supervisor no que se refere à supervisão e à coordenação diária das atividades, com planejamento e organização, atuando de forma proativa e corretiva, e mantendo comunicação eficaz entre a equipe e a Fiscalização.</t>
  </si>
  <si>
    <t>Realizar a organização do cronograma de atividades, programação e controle dos atendimentos além de supervisionar as atividades realizadas pelos motoristas.</t>
  </si>
  <si>
    <t>Verificar as ocorrências geradas no dia e identificar se houve falha na execução e/ou planejamento por parte do Supervisor.</t>
  </si>
  <si>
    <t>Avaliação diária da atuação do Supervisor, realizando a avaliação da qualidade das demandas entregues.</t>
  </si>
  <si>
    <t>Será contabilizada a ocorrência diária considerada como entrega insatisfatória que foram identificadas como falhas por parte da Supervisão.</t>
  </si>
  <si>
    <t>Comunicação de fatos importantes à fiscalização (Supervisor)</t>
  </si>
  <si>
    <t>Mensurar a qualidade das entregas do Supervisor em relação à fiscalização contratual.</t>
  </si>
  <si>
    <t>Realizar a comunicação de forma eficiente junto à fiscalização contratual, comunicando fatores críticos à realização das atividades, como conferência de documentos, assiduidade dos postos e demais fatos pertinentes.</t>
  </si>
  <si>
    <t>Verificar as ocorrências geradas no dia e identificar se comunicação por parte do Supervisor.</t>
  </si>
  <si>
    <t>Realizar avaliação diária da qualidade da demanda entregue.</t>
  </si>
  <si>
    <t>Atuação do Preposto</t>
  </si>
  <si>
    <t>Mensurar a atuação do preposto conforme obrigações contratuais.</t>
  </si>
  <si>
    <t>Realizar visita na periodicidade informada no contrato e atender às solicitações da fiscalização.</t>
  </si>
  <si>
    <t>Acompanhar o relatório de visita do preposto bem como solicitações de demandas durante o mês vigente, realizando o apontamento das ocorrências não atendidas no prazo.</t>
  </si>
  <si>
    <t>Mensal.</t>
  </si>
  <si>
    <t>Será contabilizado mensalmente quanto ao não atendimento à visita e demais solicitações do setor de fiscalização durante o mês.</t>
  </si>
  <si>
    <t>Verificar atendimento da cláusula 5.3 do TR, quanto à realização de treinamento, qualificação e reciclagem dos profissionais alocados.</t>
  </si>
  <si>
    <t>Atender à norma do TR e manter em dia os treinamentos, qualificações e eventuais reciclagens dos profissionais alocados.</t>
  </si>
  <si>
    <t>Acompanhar o relatório de treinamentos, qualificações e reciclagens dos trabalhadores semestralmente, verificando ainda aqueles que obtiveram infrações de trânsito e que necessitem de reciclagem.</t>
  </si>
  <si>
    <t>Verificar se os treinamentos, qualificações e reciclagens estão no prazo adequado, gerando ocorrência mensal por atraso.</t>
  </si>
  <si>
    <t>Tempestividade pagamento de salário e verbas</t>
  </si>
  <si>
    <t>Garantir que os funcionários da empresa estejam com os salários pagos em dia, de modo manter a prestação adequada dos serviços.</t>
  </si>
  <si>
    <t>Garantir o pagamentos dos salários dentro do período legal.</t>
  </si>
  <si>
    <t>Atraso no crédito de salários além do 5º dia útil do mês imediatamente subsequente ao do mês de referência: (ordinários - mensal), décimo terceiro, férias, remunerações compensatórias e rescisões contratuais.</t>
  </si>
  <si>
    <t>Verificação mensal pela fiscalização contratual da documentação fornecida.</t>
  </si>
  <si>
    <t>Por dia de atraso do pagamento.</t>
  </si>
  <si>
    <t>Após emissão da Ordem de Execução dos Serviços.</t>
  </si>
  <si>
    <t>Tempestividade no crédito de Vale Alimentação e benefícios</t>
  </si>
  <si>
    <t>Garantir que os funcionários da empresa estejam com os benefícios pagos em dia, de modo manter a prestação adequada dos serviços.</t>
  </si>
  <si>
    <t>Garantir o pagamentos dos benefícios dentro do período legal.</t>
  </si>
  <si>
    <t>Atraso do crédito dos benefícios de vale- alimentação além do estabelecido no contrato ou na Convenção Coletiva.</t>
  </si>
  <si>
    <t>Por dia de atraso no crédito.</t>
  </si>
  <si>
    <t xml:space="preserve">Tempestividade no crédito de Vale Transporte e benefícios </t>
  </si>
  <si>
    <t>Garantir o pagamentos do vale transporte dentro do período legal.</t>
  </si>
  <si>
    <t>Atraso do crédito dos benefícios de vale- transporte além do estabelecido no contrato ou na Convenção Coletiva.</t>
  </si>
  <si>
    <t>Por dia útil de atraso no crédito.</t>
  </si>
  <si>
    <t>Cumprir determinações e notificações, no prazo estabelecido pela Contratante</t>
  </si>
  <si>
    <t>Garantir a pronta resposta às demandas formais da administração contratante, promovendo agilidade e cumprimento contratual.</t>
  </si>
  <si>
    <t>Que as determinações/notificações sem justificativa relevante, sejam cumpridas dentro do prazo estabelecido.</t>
  </si>
  <si>
    <t>Registro de ofícios, e-mails, notificações e despachos no processo administrativo.</t>
  </si>
  <si>
    <t>Por dia de atraso no cumprimento.</t>
  </si>
  <si>
    <t>Tempestividade na entrega dos esclarecimentos formais solicitados</t>
  </si>
  <si>
    <t>Assegurar a celeridade na regularização documental e cumprimento dos deveres legais e contratuais.</t>
  </si>
  <si>
    <t>Que as respostas formais sejam entregues no prazo estabelecido pela contratante</t>
  </si>
  <si>
    <t>Por dia de atraso na entrega.</t>
  </si>
  <si>
    <t>Garantia do atendimento à legislação trabalhista pela empresa contratada com relação a seus colaboradores.</t>
  </si>
  <si>
    <t>Garantir o o atendimento à legislação trabalhista, previdenciária e CCT das respectivas categorias.</t>
  </si>
  <si>
    <t>Avaliação de documentação mensal fornecida pela empresa.</t>
  </si>
  <si>
    <t>Por ocorrência  de não atendimento e por profissional.</t>
  </si>
  <si>
    <t>Cumprir as demais obrigações previstas no Termo de Referência e no contrato</t>
  </si>
  <si>
    <r>
      <rPr>
        <sz val="10"/>
        <color rgb="FF000000"/>
        <rFont val="Times New Roman"/>
        <family val="1"/>
        <charset val="1"/>
      </rPr>
      <t xml:space="preserve">Garantir o atendimento a todas as obrigações previstas no </t>
    </r>
    <r>
      <rPr>
        <sz val="10"/>
        <color rgb="FF231F20"/>
        <rFont val="Times New Roman"/>
        <family val="1"/>
        <charset val="1"/>
      </rPr>
      <t xml:space="preserve"> Termo de Referência e no contrato.</t>
    </r>
  </si>
  <si>
    <t>Garantir a adequado andamento e regularidade contratual.</t>
  </si>
  <si>
    <r>
      <rPr>
        <sz val="10"/>
        <color rgb="FF000000"/>
        <rFont val="Times New Roman"/>
        <family val="1"/>
        <charset val="1"/>
      </rPr>
      <t xml:space="preserve">Verificação mensal pela fiscalização do contrato do atendimento às demais obrigações previstas no </t>
    </r>
    <r>
      <rPr>
        <sz val="10"/>
        <color rgb="FF231F20"/>
        <rFont val="Times New Roman"/>
        <family val="1"/>
        <charset val="1"/>
      </rPr>
      <t>Termo de Referência e no contrato.</t>
    </r>
  </si>
  <si>
    <t>Descumprimento das demais obrigações previstas no Termo de Referência e no contrato.</t>
  </si>
  <si>
    <t>Por ocorrência de não cumprimento das obrigações.</t>
  </si>
  <si>
    <t>Manter profissional sem qualificação exigida no TR alocado na Contratante</t>
  </si>
  <si>
    <t>Garantir que apenas profissionais devidamente qualificados executem os serviços contratados.</t>
  </si>
  <si>
    <t>Nenhum empregado fora da qualificação exigida atuando na prestação dos serviços.</t>
  </si>
  <si>
    <t>Verificação de registros funcionais, certificados, e fichas cadastrais dos colaboradores.</t>
  </si>
  <si>
    <t>Revisão periódica da documentação funcional.</t>
  </si>
  <si>
    <t>Por ocorrência e por profissional.</t>
  </si>
  <si>
    <t>Atendimento a prazo mínimo de aviso de férias</t>
  </si>
  <si>
    <t>Garantir o planejamento e as disponibilidade da equipe durante a prestação dos serviços.</t>
  </si>
  <si>
    <t>Manter nível de funcionamento adequado para a equipe atuante, sem quebras de planejamento em decorrência de falta de mão de obra.</t>
  </si>
  <si>
    <t>Descumprir o prazo mínimo para o aviso de férias, conforme previsto na CLT. Por empregado.</t>
  </si>
  <si>
    <t>Por ocorrência de não atendimento ao prazo mínimo e por profissional.</t>
  </si>
  <si>
    <t>Substituição de profissional afastado</t>
  </si>
  <si>
    <t>Garantir a substituição de profissional afastado por período superior a 15 dias.</t>
  </si>
  <si>
    <t>Não providenciar a substituição de funcionário para os casos de afastamentos superiores a 15 dias. </t>
  </si>
  <si>
    <t>Por ocorrência de falta de substituição e por profissional.</t>
  </si>
  <si>
    <t>Férias não é considerado afastamento.</t>
  </si>
  <si>
    <t xml:space="preserve">Atendimento à fiscalização contratual </t>
  </si>
  <si>
    <t>Garantir o atendimento a todas as solicitações da fiscalização contratual.</t>
  </si>
  <si>
    <t>Garantir que sejam atendidas as solicitações da fiscalização contratual.</t>
  </si>
  <si>
    <t>Verificação mensal pela fiscalização do contrato do atendimento às solicitações realizadas.</t>
  </si>
  <si>
    <t>Por ocorrência de não atendimento à fiscalização contratual.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</si>
</sst>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1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BFBFBF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10"/>
      <color rgb="FF111111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231F20"/>
      <name val="Calibri"/>
      <family val="1"/>
      <charset val="1"/>
    </font>
    <font>
      <b/>
      <sz val="10"/>
      <color rgb="FF231F20"/>
      <name val="Calibri"/>
      <family val="2"/>
      <charset val="1"/>
    </font>
    <font>
      <sz val="9"/>
      <color rgb="FF000000"/>
      <name val="Times New Roman"/>
      <family val="1"/>
      <charset val="1"/>
    </font>
    <font>
      <b/>
      <sz val="10"/>
      <color rgb="FF231F20"/>
      <name val="Times New Roman"/>
      <family val="1"/>
      <charset val="1"/>
    </font>
    <font>
      <sz val="10"/>
      <color rgb="FF231F2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DCE6F2"/>
      </patternFill>
    </fill>
    <fill>
      <patternFill patternType="solid">
        <fgColor rgb="FFF1F1F1"/>
        <bgColor rgb="FFDCE6F2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2" fillId="0" borderId="0" applyBorder="0" applyProtection="0"/>
    <xf numFmtId="9" fontId="2" fillId="0" borderId="0" applyBorder="0" applyProtection="0"/>
  </cellStyleXfs>
  <cellXfs count="8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3" fillId="0" borderId="4" xfId="2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10" fontId="3" fillId="0" borderId="4" xfId="2" applyNumberFormat="1" applyFont="1" applyBorder="1" applyAlignment="1" applyProtection="1">
      <alignment horizontal="center" vertical="top" wrapText="1"/>
    </xf>
    <xf numFmtId="10" fontId="3" fillId="0" borderId="6" xfId="2" applyNumberFormat="1" applyFont="1" applyBorder="1" applyAlignment="1" applyProtection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justify" vertical="top" wrapText="1"/>
    </xf>
    <xf numFmtId="0" fontId="0" fillId="0" borderId="4" xfId="0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10" fontId="1" fillId="4" borderId="4" xfId="2" applyNumberFormat="1" applyFont="1" applyFill="1" applyBorder="1" applyAlignment="1" applyProtection="1">
      <alignment horizontal="center" vertical="center" wrapText="1"/>
    </xf>
    <xf numFmtId="164" fontId="1" fillId="4" borderId="4" xfId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justify" wrapText="1"/>
    </xf>
    <xf numFmtId="0" fontId="17" fillId="6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left" wrapText="1"/>
    </xf>
    <xf numFmtId="0" fontId="16" fillId="6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justify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4" fillId="0" borderId="4" xfId="0" applyFont="1" applyBorder="1" applyAlignment="1">
      <alignment horizontal="justify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19" fillId="6" borderId="4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6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/>
    </xf>
    <xf numFmtId="0" fontId="9" fillId="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63"/>
  <sheetViews>
    <sheetView showGridLines="0" tabSelected="1" view="pageBreakPreview" topLeftCell="A16" zoomScale="40" zoomScaleNormal="100" zoomScaleSheetLayoutView="40" workbookViewId="0">
      <selection activeCell="L45" sqref="L45"/>
    </sheetView>
  </sheetViews>
  <sheetFormatPr defaultColWidth="8.77734375" defaultRowHeight="12.75" customHeight="1" x14ac:dyDescent="0.25"/>
  <cols>
    <col min="1" max="1" width="3" customWidth="1"/>
    <col min="2" max="2" width="57.44140625" customWidth="1"/>
    <col min="3" max="3" width="22.88671875" customWidth="1"/>
    <col min="4" max="4" width="48.44140625" customWidth="1"/>
    <col min="5" max="5" width="24.44140625" customWidth="1"/>
    <col min="6" max="6" width="27.6640625" customWidth="1"/>
    <col min="8" max="8" width="11" customWidth="1"/>
  </cols>
  <sheetData>
    <row r="1" spans="1:9" ht="15.6" x14ac:dyDescent="0.25">
      <c r="A1" s="66" t="s">
        <v>0</v>
      </c>
      <c r="B1" s="66"/>
      <c r="C1" s="66"/>
      <c r="D1" s="66"/>
      <c r="E1" s="66"/>
      <c r="F1" s="66"/>
    </row>
    <row r="2" spans="1:9" ht="13.2" x14ac:dyDescent="0.25">
      <c r="A2" s="5" t="s">
        <v>1</v>
      </c>
    </row>
    <row r="3" spans="1:9" ht="13.2" x14ac:dyDescent="0.25">
      <c r="A3" t="s">
        <v>2</v>
      </c>
    </row>
    <row r="4" spans="1:9" ht="13.2" x14ac:dyDescent="0.25">
      <c r="A4" s="6"/>
      <c r="B4" s="6"/>
      <c r="C4" s="6"/>
      <c r="D4" s="6"/>
      <c r="E4" s="6"/>
      <c r="F4" s="6"/>
      <c r="G4" s="6"/>
      <c r="H4" s="6"/>
    </row>
    <row r="5" spans="1:9" ht="26.25" customHeight="1" x14ac:dyDescent="0.25">
      <c r="A5" s="6"/>
      <c r="B5" s="67" t="s">
        <v>3</v>
      </c>
      <c r="C5" s="7" t="s">
        <v>4</v>
      </c>
      <c r="D5" s="4" t="s">
        <v>5</v>
      </c>
      <c r="E5" s="6"/>
      <c r="F5" s="6"/>
      <c r="G5" s="6"/>
      <c r="H5" s="6"/>
    </row>
    <row r="6" spans="1:9" ht="15.6" x14ac:dyDescent="0.25">
      <c r="A6" s="6"/>
      <c r="B6" s="67"/>
      <c r="C6" s="8" t="s">
        <v>6</v>
      </c>
      <c r="D6" s="9">
        <v>1</v>
      </c>
      <c r="E6" s="6"/>
      <c r="F6" s="6"/>
      <c r="G6" s="6"/>
      <c r="H6" s="6"/>
    </row>
    <row r="7" spans="1:9" ht="15.6" x14ac:dyDescent="0.25">
      <c r="A7" s="6"/>
      <c r="B7" s="67"/>
      <c r="C7" s="8" t="s">
        <v>7</v>
      </c>
      <c r="D7" s="9">
        <v>2</v>
      </c>
      <c r="E7" s="6"/>
      <c r="F7" s="6"/>
      <c r="G7" s="6"/>
      <c r="H7" s="6"/>
    </row>
    <row r="8" spans="1:9" ht="15.6" x14ac:dyDescent="0.25">
      <c r="A8" s="6"/>
      <c r="B8" s="67"/>
      <c r="C8" s="8" t="s">
        <v>8</v>
      </c>
      <c r="D8" s="9">
        <v>4</v>
      </c>
      <c r="E8" s="6"/>
      <c r="F8" s="6"/>
      <c r="G8" s="6"/>
      <c r="H8" s="6"/>
    </row>
    <row r="9" spans="1:9" ht="15.6" x14ac:dyDescent="0.25">
      <c r="A9" s="6"/>
      <c r="B9" s="67"/>
      <c r="C9" s="10" t="s">
        <v>9</v>
      </c>
      <c r="D9" s="11">
        <v>8</v>
      </c>
      <c r="E9" s="6"/>
      <c r="F9" s="6"/>
      <c r="G9" s="6"/>
      <c r="H9" s="6"/>
    </row>
    <row r="10" spans="1:9" ht="13.2" x14ac:dyDescent="0.25">
      <c r="A10" s="6"/>
      <c r="B10" s="6"/>
      <c r="C10" s="6"/>
      <c r="D10" s="6"/>
      <c r="E10" s="6"/>
      <c r="F10" s="6"/>
      <c r="G10" s="12" t="s">
        <v>10</v>
      </c>
      <c r="H10" s="12" t="s">
        <v>11</v>
      </c>
    </row>
    <row r="11" spans="1:9" ht="30.75" customHeight="1" x14ac:dyDescent="0.25">
      <c r="A11" s="6"/>
      <c r="B11" s="67" t="s">
        <v>12</v>
      </c>
      <c r="C11" s="7" t="s">
        <v>13</v>
      </c>
      <c r="D11" s="7" t="s">
        <v>14</v>
      </c>
      <c r="E11" s="68" t="s">
        <v>15</v>
      </c>
      <c r="F11" s="68"/>
      <c r="G11" s="13"/>
      <c r="H11" s="13"/>
    </row>
    <row r="12" spans="1:9" ht="15" customHeight="1" x14ac:dyDescent="0.25">
      <c r="A12" s="6"/>
      <c r="B12" s="67"/>
      <c r="C12" s="14">
        <v>1</v>
      </c>
      <c r="D12" s="15" t="str">
        <f>CONCATENATE("Total de ocorrências entre - ",G12," e ",H12)</f>
        <v>Total de ocorrências entre - 0 e 19</v>
      </c>
      <c r="E12" s="69" t="s">
        <v>16</v>
      </c>
      <c r="F12" s="69"/>
      <c r="G12" s="12">
        <v>0</v>
      </c>
      <c r="H12" s="12">
        <v>19</v>
      </c>
    </row>
    <row r="13" spans="1:9" ht="15" customHeight="1" x14ac:dyDescent="0.25">
      <c r="A13" s="6"/>
      <c r="B13" s="67"/>
      <c r="C13" s="14">
        <v>1</v>
      </c>
      <c r="D13" s="15" t="str">
        <f>CONCATENATE("Total de ocorrências entre - ",G13," e ",H13)</f>
        <v>Total de ocorrências entre - 20 e 39</v>
      </c>
      <c r="E13" s="69" t="s">
        <v>17</v>
      </c>
      <c r="F13" s="69"/>
      <c r="G13" s="12">
        <v>20</v>
      </c>
      <c r="H13" s="12">
        <v>39</v>
      </c>
    </row>
    <row r="14" spans="1:9" ht="15" customHeight="1" x14ac:dyDescent="0.25">
      <c r="A14" s="6"/>
      <c r="B14" s="67"/>
      <c r="C14" s="16">
        <v>0.99</v>
      </c>
      <c r="D14" s="15" t="str">
        <f>CONCATENATE("Total de ocorrências entre - ",G14," e ",H14)</f>
        <v>Total de ocorrências entre - 40 e 59</v>
      </c>
      <c r="E14" s="69" t="s">
        <v>18</v>
      </c>
      <c r="F14" s="69"/>
      <c r="G14" s="12">
        <v>40</v>
      </c>
      <c r="H14" s="12">
        <v>59</v>
      </c>
    </row>
    <row r="15" spans="1:9" ht="15" customHeight="1" x14ac:dyDescent="0.25">
      <c r="A15" s="6"/>
      <c r="B15" s="67"/>
      <c r="C15" s="16">
        <v>0.98</v>
      </c>
      <c r="D15" s="15" t="str">
        <f>CONCATENATE("Total de ocorrências entre - ",G15," e ",H15)</f>
        <v>Total de ocorrências entre - 60 e 79</v>
      </c>
      <c r="E15" s="69" t="s">
        <v>19</v>
      </c>
      <c r="F15" s="69"/>
      <c r="G15" s="12">
        <v>60</v>
      </c>
      <c r="H15" s="12">
        <v>79</v>
      </c>
    </row>
    <row r="16" spans="1:9" ht="15" customHeight="1" x14ac:dyDescent="0.25">
      <c r="A16" s="6"/>
      <c r="B16" s="67"/>
      <c r="C16" s="16">
        <v>0.97</v>
      </c>
      <c r="D16" s="15" t="str">
        <f>CONCATENATE("Total de ocorrências entre - ",G16," e ",H16)</f>
        <v>Total de ocorrências entre - 80 e 99</v>
      </c>
      <c r="E16" s="70" t="s">
        <v>20</v>
      </c>
      <c r="F16" s="70"/>
      <c r="G16" s="12">
        <v>80</v>
      </c>
      <c r="H16" s="12">
        <v>99</v>
      </c>
      <c r="I16" s="5"/>
    </row>
    <row r="17" spans="1:8" ht="15" customHeight="1" x14ac:dyDescent="0.25">
      <c r="A17" s="6"/>
      <c r="B17" s="67"/>
      <c r="C17" s="17">
        <v>0.96</v>
      </c>
      <c r="D17" s="18" t="str">
        <f>CONCATENATE("Acima de ",H16,)</f>
        <v>Acima de 99</v>
      </c>
      <c r="E17" s="71" t="s">
        <v>21</v>
      </c>
      <c r="F17" s="71"/>
      <c r="G17" s="12">
        <v>100</v>
      </c>
      <c r="H17" s="12"/>
    </row>
    <row r="18" spans="1:8" ht="13.2" x14ac:dyDescent="0.25">
      <c r="A18" s="6"/>
      <c r="B18" s="6"/>
      <c r="C18" s="19"/>
      <c r="D18" s="6"/>
      <c r="E18" s="6"/>
      <c r="F18" s="6"/>
      <c r="G18" s="6"/>
      <c r="H18" s="6"/>
    </row>
    <row r="19" spans="1:8" ht="13.2" x14ac:dyDescent="0.25">
      <c r="A19" t="s">
        <v>22</v>
      </c>
      <c r="C19" s="5"/>
    </row>
    <row r="20" spans="1:8" ht="13.2" x14ac:dyDescent="0.25">
      <c r="A20" s="5" t="s">
        <v>23</v>
      </c>
      <c r="C20" s="5"/>
    </row>
    <row r="21" spans="1:8" ht="13.2" x14ac:dyDescent="0.25">
      <c r="A21" s="6"/>
      <c r="B21" s="6"/>
      <c r="C21" s="19"/>
      <c r="D21" s="6"/>
      <c r="E21" s="6"/>
      <c r="F21" s="6"/>
      <c r="G21" s="6"/>
      <c r="H21" s="6"/>
    </row>
    <row r="22" spans="1:8" ht="13.5" customHeight="1" x14ac:dyDescent="0.25">
      <c r="A22" s="63" t="s">
        <v>24</v>
      </c>
      <c r="B22" s="63"/>
      <c r="C22" s="3" t="s">
        <v>25</v>
      </c>
      <c r="D22" s="3" t="s">
        <v>26</v>
      </c>
      <c r="E22" s="3" t="s">
        <v>27</v>
      </c>
      <c r="F22" s="3" t="s">
        <v>28</v>
      </c>
      <c r="G22" s="6"/>
      <c r="H22" s="6"/>
    </row>
    <row r="23" spans="1:8" ht="26.4" x14ac:dyDescent="0.25">
      <c r="A23" s="20">
        <v>1</v>
      </c>
      <c r="B23" s="21" t="str">
        <f>'1'!$A$3</f>
        <v>Vistoria prévia do veículo</v>
      </c>
      <c r="C23" s="22" t="s">
        <v>7</v>
      </c>
      <c r="D23" s="21" t="str">
        <f>'1'!$B$10</f>
        <v>Será contabilizado por cada ocorrência em que não for realizada a vistoria prévia.</v>
      </c>
      <c r="E23" s="23">
        <v>0</v>
      </c>
      <c r="F23" s="22">
        <f t="shared" ref="F23:F36" si="0">IFERROR(VLOOKUP(C23,$C$6:$D$9,2,FALSE())*E23,0)</f>
        <v>0</v>
      </c>
      <c r="G23" s="6"/>
      <c r="H23" s="6"/>
    </row>
    <row r="24" spans="1:8" ht="26.4" x14ac:dyDescent="0.25">
      <c r="A24" s="20">
        <v>2</v>
      </c>
      <c r="B24" s="21" t="str">
        <f>'2'!$A$3</f>
        <v>Pontualidade e cumprimento das demandas solicitadas</v>
      </c>
      <c r="C24" s="22" t="s">
        <v>7</v>
      </c>
      <c r="D24" s="21" t="str">
        <f>'2'!$B$10</f>
        <v>Será contabilizado por cada ocorrência em que o terceirizado não for pontual ao atendimendo das demandas.</v>
      </c>
      <c r="E24" s="23">
        <v>0</v>
      </c>
      <c r="F24" s="1">
        <f t="shared" si="0"/>
        <v>0</v>
      </c>
      <c r="G24" s="6"/>
      <c r="H24" s="6"/>
    </row>
    <row r="25" spans="1:8" ht="52.8" x14ac:dyDescent="0.25">
      <c r="A25" s="20">
        <v>3</v>
      </c>
      <c r="B25" s="21" t="str">
        <f>'3'!$A$3</f>
        <v>Fornecimento e/ou Disponibilização de Uniformes, EPI's e Crachá</v>
      </c>
      <c r="C25" s="1" t="s">
        <v>6</v>
      </c>
      <c r="D25" s="24" t="str">
        <f>'3'!$B$10</f>
        <v>Será contabilizada a ocorrência mensal por funcionário da não disponibilidade de uniforme, EPI e Crachá, inclusive nos casos de necessidade de trabalho aos sábados, domingos e feriados.</v>
      </c>
      <c r="E25" s="23">
        <v>0</v>
      </c>
      <c r="F25" s="1">
        <f t="shared" si="0"/>
        <v>0</v>
      </c>
      <c r="G25" s="6"/>
      <c r="H25" s="6"/>
    </row>
    <row r="26" spans="1:8" ht="39.6" x14ac:dyDescent="0.25">
      <c r="A26" s="20">
        <v>4</v>
      </c>
      <c r="B26" s="25" t="str">
        <f>'4'!$A$3</f>
        <v>Fornecimento de celular e plano de internet</v>
      </c>
      <c r="C26" s="22" t="s">
        <v>7</v>
      </c>
      <c r="D26" s="26" t="str">
        <f>'4'!$B$10</f>
        <v>Será contabilizada a ocorrência diária da não disponibilidade do equipamento e/ou plano de internet, inclusive nos casos de necessidade de trabalho aos sábados, domingos e feriados.</v>
      </c>
      <c r="E26" s="23">
        <v>0</v>
      </c>
      <c r="F26" s="22">
        <f t="shared" si="0"/>
        <v>0</v>
      </c>
      <c r="G26" s="6"/>
      <c r="H26" s="6"/>
    </row>
    <row r="27" spans="1:8" ht="39.6" x14ac:dyDescent="0.25">
      <c r="A27" s="20">
        <v>5</v>
      </c>
      <c r="B27" s="25" t="str">
        <f>'5'!$A$3</f>
        <v>Pagamento antecipado de Diárias</v>
      </c>
      <c r="C27" s="22" t="s">
        <v>8</v>
      </c>
      <c r="D27" s="26" t="str">
        <f>'5'!$B$10</f>
        <v>Será contabilizada a ocorrência diária da não disponibilidade do valor devido, inclusive nos casos de necessidade de trabalho aos sábados, domingos e feriados.</v>
      </c>
      <c r="E27" s="23">
        <v>0</v>
      </c>
      <c r="F27" s="22">
        <f t="shared" si="0"/>
        <v>0</v>
      </c>
      <c r="G27" s="6"/>
      <c r="H27" s="6"/>
    </row>
    <row r="28" spans="1:8" ht="39.6" x14ac:dyDescent="0.25">
      <c r="A28" s="20">
        <v>6</v>
      </c>
      <c r="B28" s="25" t="str">
        <f>'6'!$A$3</f>
        <v>Disponibilização de profissionais para realização de viagens</v>
      </c>
      <c r="C28" s="22" t="s">
        <v>6</v>
      </c>
      <c r="D28" s="26" t="str">
        <f>'6'!$B$10</f>
        <v>Será contabilizada a ocorrência por hora de atraso do profissional, inclusive nos casos de necessidade de trabalho aos sábados, domingos e feriados.</v>
      </c>
      <c r="E28" s="23">
        <v>0</v>
      </c>
      <c r="F28" s="22">
        <f t="shared" si="0"/>
        <v>0</v>
      </c>
      <c r="G28" s="6"/>
      <c r="H28" s="6"/>
    </row>
    <row r="29" spans="1:8" ht="13.2" x14ac:dyDescent="0.25">
      <c r="A29" s="20">
        <v>7</v>
      </c>
      <c r="B29" s="25" t="str">
        <f>'7'!$A$3</f>
        <v>Condução do Veículo</v>
      </c>
      <c r="C29" s="22" t="s">
        <v>6</v>
      </c>
      <c r="D29" s="26" t="str">
        <f>'7'!$B$10</f>
        <v>Será contabilizada a ocorrência de entregas insatisfatórias.</v>
      </c>
      <c r="E29" s="23">
        <v>0</v>
      </c>
      <c r="F29" s="22">
        <f t="shared" si="0"/>
        <v>0</v>
      </c>
      <c r="G29" s="6"/>
      <c r="H29" s="6"/>
    </row>
    <row r="30" spans="1:8" ht="13.2" x14ac:dyDescent="0.25">
      <c r="A30" s="20">
        <v>8</v>
      </c>
      <c r="B30" s="25" t="str">
        <f>'8'!$A$3</f>
        <v>Cordialidade, Urbanidade e Discrição</v>
      </c>
      <c r="C30" s="22" t="s">
        <v>7</v>
      </c>
      <c r="D30" s="26" t="str">
        <f>'8'!$B$10</f>
        <v>Será contabilizada a ocorrência de entregas insatisfatórias.</v>
      </c>
      <c r="E30" s="23">
        <v>0</v>
      </c>
      <c r="F30" s="22">
        <f t="shared" si="0"/>
        <v>0</v>
      </c>
      <c r="G30" s="6"/>
      <c r="H30" s="6"/>
    </row>
    <row r="31" spans="1:8" ht="13.2" x14ac:dyDescent="0.25">
      <c r="A31" s="20">
        <v>9</v>
      </c>
      <c r="B31" s="25" t="str">
        <f>'9'!$A$3</f>
        <v>Transporte de materiais e documentos</v>
      </c>
      <c r="C31" s="22" t="s">
        <v>7</v>
      </c>
      <c r="D31" s="26" t="str">
        <f>'9'!$B$10</f>
        <v>Será contabilizada a ocorrência de entregas insatisfatórias.</v>
      </c>
      <c r="E31" s="23">
        <v>0</v>
      </c>
      <c r="F31" s="22">
        <f t="shared" si="0"/>
        <v>0</v>
      </c>
      <c r="G31" s="6"/>
      <c r="H31" s="6"/>
    </row>
    <row r="32" spans="1:8" ht="39.6" x14ac:dyDescent="0.25">
      <c r="A32" s="20">
        <v>10</v>
      </c>
      <c r="B32" s="25" t="str">
        <f>'10'!$A$3</f>
        <v>Supervisão e Coordenação das atividades (Supervisor)</v>
      </c>
      <c r="C32" s="22" t="s">
        <v>8</v>
      </c>
      <c r="D32" s="26" t="str">
        <f>'10'!$B$10</f>
        <v>Será contabilizada a ocorrência diária considerada como entrega insatisfatória que foram identificadas como falhas por parte da Supervisão.</v>
      </c>
      <c r="E32" s="23">
        <v>0</v>
      </c>
      <c r="F32" s="22">
        <f t="shared" si="0"/>
        <v>0</v>
      </c>
      <c r="G32" s="6"/>
      <c r="H32" s="6"/>
    </row>
    <row r="33" spans="1:8" ht="39.6" x14ac:dyDescent="0.25">
      <c r="A33" s="20">
        <v>11</v>
      </c>
      <c r="B33" s="25" t="str">
        <f>'11'!$A$3</f>
        <v>Comunicação de fatos importantes à fiscalização (Supervisor)</v>
      </c>
      <c r="C33" s="22" t="s">
        <v>8</v>
      </c>
      <c r="D33" s="26" t="str">
        <f>'11'!$B$10</f>
        <v>Será contabilizada a ocorrência diária considerada como entrega insatisfatória que foram identificadas como falhas por parte da Supervisão.</v>
      </c>
      <c r="E33" s="23">
        <v>0</v>
      </c>
      <c r="F33" s="22">
        <f t="shared" si="0"/>
        <v>0</v>
      </c>
      <c r="G33" s="6"/>
      <c r="H33" s="6"/>
    </row>
    <row r="34" spans="1:8" ht="39.6" x14ac:dyDescent="0.25">
      <c r="A34" s="20">
        <v>12</v>
      </c>
      <c r="B34" s="25" t="str">
        <f>'12'!$A$3</f>
        <v>Atuação do Preposto</v>
      </c>
      <c r="C34" s="22" t="s">
        <v>8</v>
      </c>
      <c r="D34" s="26" t="str">
        <f>'12'!$B$10</f>
        <v>Será contabilizado mensalmente quanto ao não atendimento à visita e demais solicitações do setor de fiscalização durante o mês.</v>
      </c>
      <c r="E34" s="23">
        <v>0</v>
      </c>
      <c r="F34" s="22">
        <f t="shared" si="0"/>
        <v>0</v>
      </c>
      <c r="G34" s="6"/>
      <c r="H34" s="6"/>
    </row>
    <row r="35" spans="1:8" ht="39.6" x14ac:dyDescent="0.25">
      <c r="A35" s="20">
        <v>13</v>
      </c>
      <c r="B35" s="21" t="s">
        <v>29</v>
      </c>
      <c r="C35" s="22" t="s">
        <v>8</v>
      </c>
      <c r="D35" s="26" t="str">
        <f>'13'!$B$10</f>
        <v>Verificar se os treinamentos, qualificações e reciclagens estão no prazo adequado, gerando ocorrência mensal por atraso.</v>
      </c>
      <c r="E35" s="23">
        <v>0</v>
      </c>
      <c r="F35" s="22">
        <f t="shared" si="0"/>
        <v>0</v>
      </c>
      <c r="G35" s="6"/>
      <c r="H35" s="6"/>
    </row>
    <row r="36" spans="1:8" ht="13.2" x14ac:dyDescent="0.25">
      <c r="A36" s="20"/>
      <c r="B36" s="27"/>
      <c r="C36" s="22"/>
      <c r="D36" s="26"/>
      <c r="E36" s="23">
        <v>0</v>
      </c>
      <c r="F36" s="22">
        <f t="shared" si="0"/>
        <v>0</v>
      </c>
      <c r="G36" s="6"/>
      <c r="H36" s="6"/>
    </row>
    <row r="37" spans="1:8" ht="13.2" x14ac:dyDescent="0.25">
      <c r="A37" s="6"/>
      <c r="B37" s="6"/>
      <c r="C37" s="6"/>
      <c r="D37" s="6"/>
      <c r="E37" s="6"/>
      <c r="F37" s="6"/>
      <c r="G37" s="6"/>
      <c r="H37" s="6"/>
    </row>
    <row r="38" spans="1:8" ht="15" customHeight="1" x14ac:dyDescent="0.25">
      <c r="A38" s="64" t="s">
        <v>30</v>
      </c>
      <c r="B38" s="64"/>
      <c r="C38" s="3" t="s">
        <v>25</v>
      </c>
      <c r="D38" s="3" t="s">
        <v>26</v>
      </c>
      <c r="E38" s="3" t="s">
        <v>27</v>
      </c>
      <c r="F38" s="3" t="s">
        <v>28</v>
      </c>
      <c r="G38" s="6"/>
      <c r="H38" s="6"/>
    </row>
    <row r="39" spans="1:8" ht="52.8" x14ac:dyDescent="0.25">
      <c r="A39" s="20">
        <v>14</v>
      </c>
      <c r="B39" s="26" t="s">
        <v>31</v>
      </c>
      <c r="C39" s="22" t="s">
        <v>9</v>
      </c>
      <c r="D39" s="21" t="str">
        <f>'14'!$B$10</f>
        <v>Por dia de atraso do pagamento.</v>
      </c>
      <c r="E39" s="23">
        <v>0</v>
      </c>
      <c r="F39" s="22">
        <f t="shared" ref="F39:F49" si="1">IFERROR(VLOOKUP(C39,$C$6:$D$9,2,FALSE())*E39,0)</f>
        <v>0</v>
      </c>
      <c r="G39" s="6"/>
      <c r="H39" s="6"/>
    </row>
    <row r="40" spans="1:8" ht="26.4" x14ac:dyDescent="0.25">
      <c r="A40" s="20">
        <v>15</v>
      </c>
      <c r="B40" s="26" t="s">
        <v>32</v>
      </c>
      <c r="C40" s="22" t="s">
        <v>8</v>
      </c>
      <c r="D40" s="21" t="str">
        <f>'15'!$B$10</f>
        <v>Por dia de atraso no crédito.</v>
      </c>
      <c r="E40" s="23">
        <v>0</v>
      </c>
      <c r="F40" s="22">
        <f t="shared" si="1"/>
        <v>0</v>
      </c>
      <c r="G40" s="6"/>
      <c r="H40" s="6"/>
    </row>
    <row r="41" spans="1:8" ht="26.4" x14ac:dyDescent="0.25">
      <c r="A41" s="20">
        <v>16</v>
      </c>
      <c r="B41" s="26" t="s">
        <v>33</v>
      </c>
      <c r="C41" s="22" t="s">
        <v>8</v>
      </c>
      <c r="D41" s="21" t="str">
        <f>'16'!$B$10</f>
        <v>Por dia útil de atraso no crédito.</v>
      </c>
      <c r="E41" s="23">
        <v>0</v>
      </c>
      <c r="F41" s="22">
        <f t="shared" si="1"/>
        <v>0</v>
      </c>
      <c r="G41" s="6"/>
      <c r="H41" s="6"/>
    </row>
    <row r="42" spans="1:8" ht="26.4" x14ac:dyDescent="0.25">
      <c r="A42" s="20">
        <v>17</v>
      </c>
      <c r="B42" s="26" t="s">
        <v>34</v>
      </c>
      <c r="C42" s="22" t="s">
        <v>8</v>
      </c>
      <c r="D42" s="21" t="str">
        <f>'17'!$B$10</f>
        <v>Por dia de atraso no cumprimento.</v>
      </c>
      <c r="E42" s="23">
        <v>0</v>
      </c>
      <c r="F42" s="22">
        <f t="shared" si="1"/>
        <v>0</v>
      </c>
      <c r="G42" s="6"/>
      <c r="H42" s="6"/>
    </row>
    <row r="43" spans="1:8" ht="39.6" x14ac:dyDescent="0.25">
      <c r="A43" s="20">
        <v>18</v>
      </c>
      <c r="B43" s="26" t="s">
        <v>35</v>
      </c>
      <c r="C43" s="22" t="s">
        <v>6</v>
      </c>
      <c r="D43" s="21" t="str">
        <f>'18'!$B$10</f>
        <v>Por dia de atraso na entrega.</v>
      </c>
      <c r="E43" s="23">
        <v>0</v>
      </c>
      <c r="F43" s="22">
        <f t="shared" si="1"/>
        <v>0</v>
      </c>
      <c r="G43" s="6"/>
      <c r="H43" s="6"/>
    </row>
    <row r="44" spans="1:8" ht="26.4" x14ac:dyDescent="0.25">
      <c r="A44" s="20">
        <v>19</v>
      </c>
      <c r="B44" s="26" t="s">
        <v>36</v>
      </c>
      <c r="C44" s="22" t="s">
        <v>8</v>
      </c>
      <c r="D44" s="21" t="str">
        <f>'19'!$B$10</f>
        <v>Por ocorrência  de não atendimento e por profissional.</v>
      </c>
      <c r="E44" s="23">
        <v>0</v>
      </c>
      <c r="F44" s="22">
        <f t="shared" si="1"/>
        <v>0</v>
      </c>
      <c r="G44" s="6"/>
      <c r="H44" s="6"/>
    </row>
    <row r="45" spans="1:8" ht="26.4" x14ac:dyDescent="0.25">
      <c r="A45" s="20">
        <v>20</v>
      </c>
      <c r="B45" s="26" t="s">
        <v>37</v>
      </c>
      <c r="C45" s="22" t="s">
        <v>6</v>
      </c>
      <c r="D45" s="21" t="str">
        <f>'20'!$B$10</f>
        <v>Por ocorrência de não cumprimento das obrigações.</v>
      </c>
      <c r="E45" s="23">
        <v>0</v>
      </c>
      <c r="F45" s="22">
        <f t="shared" si="1"/>
        <v>0</v>
      </c>
      <c r="G45" s="6"/>
      <c r="H45" s="6"/>
    </row>
    <row r="46" spans="1:8" ht="39.6" x14ac:dyDescent="0.25">
      <c r="A46" s="20">
        <v>21</v>
      </c>
      <c r="B46" s="28" t="s">
        <v>38</v>
      </c>
      <c r="C46" s="22" t="s">
        <v>9</v>
      </c>
      <c r="D46" s="21" t="str">
        <f>'21'!$B$10</f>
        <v>Por ocorrência e por profissional.</v>
      </c>
      <c r="E46" s="23">
        <v>0</v>
      </c>
      <c r="F46" s="22">
        <f t="shared" si="1"/>
        <v>0</v>
      </c>
      <c r="G46" s="6"/>
      <c r="H46" s="6"/>
    </row>
    <row r="47" spans="1:8" ht="25.35" customHeight="1" x14ac:dyDescent="0.25">
      <c r="A47" s="20">
        <v>22</v>
      </c>
      <c r="B47" s="24" t="s">
        <v>39</v>
      </c>
      <c r="C47" s="22" t="s">
        <v>6</v>
      </c>
      <c r="D47" s="21" t="str">
        <f>'22'!$B$10</f>
        <v>Por ocorrência de não atendimento ao prazo mínimo e por profissional.</v>
      </c>
      <c r="E47" s="23">
        <v>0</v>
      </c>
      <c r="F47" s="22">
        <f t="shared" si="1"/>
        <v>0</v>
      </c>
      <c r="G47" s="6"/>
      <c r="H47" s="6"/>
    </row>
    <row r="48" spans="1:8" ht="26.4" x14ac:dyDescent="0.25">
      <c r="A48" s="20">
        <v>23</v>
      </c>
      <c r="B48" s="24" t="s">
        <v>40</v>
      </c>
      <c r="C48" s="22" t="s">
        <v>8</v>
      </c>
      <c r="D48" s="21" t="str">
        <f>'23'!$B$10</f>
        <v>Por ocorrência de falta de substituição e por profissional.</v>
      </c>
      <c r="E48" s="23">
        <v>0</v>
      </c>
      <c r="F48" s="22">
        <f t="shared" si="1"/>
        <v>0</v>
      </c>
      <c r="G48" s="6"/>
      <c r="H48" s="6"/>
    </row>
    <row r="49" spans="1:8" ht="28.35" customHeight="1" x14ac:dyDescent="0.25">
      <c r="A49" s="20">
        <v>24</v>
      </c>
      <c r="B49" s="24" t="s">
        <v>41</v>
      </c>
      <c r="C49" s="22" t="s">
        <v>8</v>
      </c>
      <c r="D49" s="21" t="str">
        <f>'24'!$B$10</f>
        <v>Por ocorrência de não atendimento à fiscalização contratual.</v>
      </c>
      <c r="E49" s="23">
        <v>0</v>
      </c>
      <c r="F49" s="22">
        <f t="shared" si="1"/>
        <v>0</v>
      </c>
      <c r="G49" s="6"/>
      <c r="H49" s="6"/>
    </row>
    <row r="50" spans="1:8" ht="13.2" x14ac:dyDescent="0.25">
      <c r="A50" s="6"/>
      <c r="B50" s="29"/>
      <c r="C50" s="29"/>
      <c r="D50" s="6"/>
      <c r="E50" s="6"/>
      <c r="F50" s="6"/>
      <c r="G50" s="6"/>
      <c r="H50" s="6"/>
    </row>
    <row r="51" spans="1:8" ht="15" customHeight="1" x14ac:dyDescent="0.25">
      <c r="A51" s="6"/>
      <c r="B51" s="65" t="s">
        <v>42</v>
      </c>
      <c r="C51" s="65"/>
      <c r="D51" s="65"/>
      <c r="E51" s="6"/>
      <c r="F51" s="6"/>
      <c r="G51" s="6"/>
      <c r="H51" s="6"/>
    </row>
    <row r="52" spans="1:8" ht="15" customHeight="1" x14ac:dyDescent="0.25">
      <c r="A52" s="6"/>
      <c r="B52" s="65" t="s">
        <v>43</v>
      </c>
      <c r="C52" s="65"/>
      <c r="D52" s="15">
        <f>SUM(E23:E49)</f>
        <v>0</v>
      </c>
      <c r="E52" s="6"/>
      <c r="F52" s="6"/>
      <c r="G52" s="6"/>
      <c r="H52" s="6"/>
    </row>
    <row r="53" spans="1:8" ht="15" customHeight="1" x14ac:dyDescent="0.25">
      <c r="A53" s="6"/>
      <c r="B53" s="65" t="s">
        <v>44</v>
      </c>
      <c r="C53" s="65"/>
      <c r="D53" s="15">
        <f>SUM(F23:F49)</f>
        <v>0</v>
      </c>
      <c r="E53" s="6"/>
      <c r="F53" s="6"/>
      <c r="G53" s="6"/>
      <c r="H53" s="6"/>
    </row>
    <row r="54" spans="1:8" ht="45.75" customHeight="1" x14ac:dyDescent="0.25">
      <c r="A54" s="6"/>
      <c r="B54" s="62" t="s">
        <v>45</v>
      </c>
      <c r="C54" s="62"/>
      <c r="D54" s="30">
        <f>IF(D53&gt;G17,C17,IF(D53&gt;=G16,C16,IF(D53&gt;=G15,C15,IF(D53&gt;=G14,C14,IF(D53&lt;=H13,C13,"VERIFICAR")))))</f>
        <v>1</v>
      </c>
      <c r="E54" s="19" t="s">
        <v>46</v>
      </c>
      <c r="F54" s="6"/>
      <c r="G54" s="6"/>
      <c r="H54" s="6"/>
    </row>
    <row r="55" spans="1:8" ht="23.25" customHeight="1" x14ac:dyDescent="0.25">
      <c r="A55" s="6"/>
      <c r="B55" s="62" t="s">
        <v>47</v>
      </c>
      <c r="C55" s="62"/>
      <c r="D55" s="31">
        <v>195256.55</v>
      </c>
      <c r="E55" s="19" t="s">
        <v>48</v>
      </c>
      <c r="F55" s="6"/>
      <c r="G55" s="6"/>
      <c r="H55" s="6"/>
    </row>
    <row r="56" spans="1:8" ht="23.25" customHeight="1" x14ac:dyDescent="0.25">
      <c r="A56" s="6"/>
      <c r="B56" s="62" t="s">
        <v>49</v>
      </c>
      <c r="C56" s="62"/>
      <c r="D56" s="31">
        <f>ROUND((D55*D54),2)</f>
        <v>195256.55</v>
      </c>
      <c r="E56" s="32" t="s">
        <v>50</v>
      </c>
      <c r="F56" s="6"/>
      <c r="G56" s="6"/>
      <c r="H56" s="6"/>
    </row>
    <row r="57" spans="1:8" ht="13.2" x14ac:dyDescent="0.25">
      <c r="A57" s="6"/>
      <c r="B57" s="6"/>
      <c r="C57" s="6"/>
      <c r="D57" s="33">
        <f>D55-D56</f>
        <v>0</v>
      </c>
      <c r="E57" s="6"/>
      <c r="F57" s="6"/>
      <c r="G57" s="6"/>
      <c r="H57" s="6"/>
    </row>
    <row r="58" spans="1:8" ht="12.75" customHeight="1" x14ac:dyDescent="0.25">
      <c r="A58" s="34" t="s">
        <v>51</v>
      </c>
      <c r="B58" s="34"/>
      <c r="C58" s="34"/>
      <c r="D58" s="34"/>
      <c r="E58" s="34"/>
      <c r="F58" s="34"/>
      <c r="G58" s="34"/>
    </row>
    <row r="59" spans="1:8" ht="12.75" customHeight="1" x14ac:dyDescent="0.25">
      <c r="A59" s="34" t="s">
        <v>52</v>
      </c>
      <c r="B59" s="34"/>
      <c r="C59" s="34"/>
      <c r="D59" s="34"/>
      <c r="E59" s="34"/>
      <c r="F59" s="34"/>
      <c r="G59" s="34"/>
    </row>
    <row r="60" spans="1:8" ht="12.75" customHeight="1" x14ac:dyDescent="0.25">
      <c r="A60" s="35" t="s">
        <v>53</v>
      </c>
      <c r="B60" s="36"/>
      <c r="C60" s="34"/>
      <c r="D60" s="34"/>
      <c r="E60" s="34"/>
      <c r="F60" s="34"/>
      <c r="G60" s="34"/>
    </row>
    <row r="61" spans="1:8" ht="12.75" customHeight="1" x14ac:dyDescent="0.25">
      <c r="A61" s="34" t="s">
        <v>54</v>
      </c>
      <c r="B61" s="34"/>
      <c r="C61" s="34"/>
      <c r="D61" s="34"/>
      <c r="E61" s="34"/>
      <c r="F61" s="34"/>
      <c r="G61" s="34"/>
    </row>
    <row r="62" spans="1:8" ht="12.75" customHeight="1" x14ac:dyDescent="0.25">
      <c r="A62" s="34" t="s">
        <v>55</v>
      </c>
      <c r="B62" s="34"/>
      <c r="C62" s="34"/>
      <c r="D62" s="34"/>
      <c r="E62" s="34"/>
      <c r="F62" s="34"/>
      <c r="G62" s="34"/>
    </row>
    <row r="63" spans="1:8" ht="13.2" x14ac:dyDescent="0.25"/>
  </sheetData>
  <sheetProtection password="C4BC" sheet="1" objects="1" scenarios="1"/>
  <mergeCells count="18">
    <mergeCell ref="A1:F1"/>
    <mergeCell ref="B5:B9"/>
    <mergeCell ref="B11:B17"/>
    <mergeCell ref="E11:F11"/>
    <mergeCell ref="E12:F12"/>
    <mergeCell ref="E13:F13"/>
    <mergeCell ref="E14:F14"/>
    <mergeCell ref="E15:F15"/>
    <mergeCell ref="E16:F16"/>
    <mergeCell ref="E17:F17"/>
    <mergeCell ref="B54:C54"/>
    <mergeCell ref="B55:C55"/>
    <mergeCell ref="B56:C56"/>
    <mergeCell ref="A22:B22"/>
    <mergeCell ref="A38:B38"/>
    <mergeCell ref="B51:D51"/>
    <mergeCell ref="B52:C52"/>
    <mergeCell ref="B53:C53"/>
  </mergeCells>
  <dataValidations count="1">
    <dataValidation type="list" allowBlank="1" showInputMessage="1" showErrorMessage="1" sqref="C23:C36 C39:C49" xr:uid="{00000000-0002-0000-0000-000000000000}">
      <formula1>$C$6:$C$9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scale="31" orientation="portrait" horizontalDpi="300" verticalDpi="300" r:id="rId1"/>
  <colBreaks count="1" manualBreakCount="1">
    <brk id="22" max="6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view="pageBreakPreview" zoomScale="60"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126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26.4" x14ac:dyDescent="0.25">
      <c r="A5" s="38" t="s">
        <v>61</v>
      </c>
      <c r="B5" s="24" t="s">
        <v>127</v>
      </c>
      <c r="C5" s="19"/>
    </row>
    <row r="6" spans="1:3" ht="39.6" x14ac:dyDescent="0.25">
      <c r="A6" s="38" t="s">
        <v>63</v>
      </c>
      <c r="B6" s="39" t="s">
        <v>128</v>
      </c>
    </row>
    <row r="7" spans="1:3" ht="26.4" x14ac:dyDescent="0.25">
      <c r="A7" s="38" t="s">
        <v>65</v>
      </c>
      <c r="B7" s="39" t="s">
        <v>129</v>
      </c>
      <c r="C7" s="19"/>
    </row>
    <row r="8" spans="1:3" ht="27.75" customHeight="1" x14ac:dyDescent="0.25">
      <c r="A8" s="38" t="s">
        <v>67</v>
      </c>
      <c r="B8" s="21" t="s">
        <v>119</v>
      </c>
    </row>
    <row r="9" spans="1:3" ht="15" customHeight="1" x14ac:dyDescent="0.25">
      <c r="A9" s="40" t="s">
        <v>69</v>
      </c>
      <c r="B9" s="39" t="s">
        <v>70</v>
      </c>
    </row>
    <row r="10" spans="1:3" ht="13.8" x14ac:dyDescent="0.25">
      <c r="A10" s="38" t="s">
        <v>71</v>
      </c>
      <c r="B10" s="39" t="s">
        <v>120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">
        <v>7</v>
      </c>
    </row>
    <row r="14" spans="1:3" ht="39.6" x14ac:dyDescent="0.25">
      <c r="A14" s="40" t="s">
        <v>78</v>
      </c>
      <c r="B14" s="39" t="s">
        <v>130</v>
      </c>
    </row>
    <row r="15" spans="1:3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"/>
  <sheetViews>
    <sheetView view="pageBreakPreview" zoomScale="60"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131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52.8" x14ac:dyDescent="0.25">
      <c r="A5" s="38" t="s">
        <v>61</v>
      </c>
      <c r="B5" s="43" t="s">
        <v>132</v>
      </c>
      <c r="C5" s="19"/>
    </row>
    <row r="6" spans="1:3" ht="31.5" customHeight="1" x14ac:dyDescent="0.25">
      <c r="A6" s="38" t="s">
        <v>63</v>
      </c>
      <c r="B6" s="39" t="s">
        <v>133</v>
      </c>
    </row>
    <row r="7" spans="1:3" ht="26.4" x14ac:dyDescent="0.25">
      <c r="A7" s="38" t="s">
        <v>65</v>
      </c>
      <c r="B7" s="39" t="s">
        <v>134</v>
      </c>
      <c r="C7" s="19"/>
    </row>
    <row r="8" spans="1:3" ht="27.75" customHeight="1" x14ac:dyDescent="0.25">
      <c r="A8" s="38" t="s">
        <v>67</v>
      </c>
      <c r="B8" s="21" t="s">
        <v>135</v>
      </c>
    </row>
    <row r="9" spans="1:3" ht="15" customHeight="1" x14ac:dyDescent="0.25">
      <c r="A9" s="40" t="s">
        <v>69</v>
      </c>
      <c r="B9" s="39" t="s">
        <v>99</v>
      </c>
    </row>
    <row r="10" spans="1:3" ht="26.4" x14ac:dyDescent="0.25">
      <c r="A10" s="38" t="s">
        <v>71</v>
      </c>
      <c r="B10" s="39" t="s">
        <v>136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">
        <v>8</v>
      </c>
    </row>
    <row r="14" spans="1:3" ht="13.8" x14ac:dyDescent="0.25">
      <c r="A14" s="40" t="s">
        <v>78</v>
      </c>
      <c r="B14" s="49"/>
    </row>
    <row r="15" spans="1:3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view="pageBreakPreview" zoomScale="60" zoomScaleNormal="100" workbookViewId="0">
      <selection activeCell="K7" sqref="K7"/>
    </sheetView>
  </sheetViews>
  <sheetFormatPr defaultColWidth="8.77734375" defaultRowHeight="12.75" customHeight="1" x14ac:dyDescent="0.25"/>
  <cols>
    <col min="1" max="1" width="32.109375" customWidth="1"/>
    <col min="2" max="2" width="64.21875" customWidth="1"/>
    <col min="3" max="3" width="46.77734375" customWidth="1"/>
  </cols>
  <sheetData>
    <row r="1" spans="1:3" ht="20.85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137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26.4" x14ac:dyDescent="0.25">
      <c r="A5" s="38" t="s">
        <v>61</v>
      </c>
      <c r="B5" s="39" t="s">
        <v>138</v>
      </c>
      <c r="C5" s="19"/>
    </row>
    <row r="6" spans="1:3" ht="39.6" x14ac:dyDescent="0.25">
      <c r="A6" s="38" t="s">
        <v>63</v>
      </c>
      <c r="B6" s="39" t="s">
        <v>139</v>
      </c>
    </row>
    <row r="7" spans="1:3" ht="26.4" x14ac:dyDescent="0.25">
      <c r="A7" s="38" t="s">
        <v>65</v>
      </c>
      <c r="B7" s="39" t="s">
        <v>140</v>
      </c>
      <c r="C7" s="19"/>
    </row>
    <row r="8" spans="1:3" ht="13.8" x14ac:dyDescent="0.25">
      <c r="A8" s="38" t="s">
        <v>67</v>
      </c>
      <c r="B8" s="21" t="s">
        <v>141</v>
      </c>
    </row>
    <row r="9" spans="1:3" ht="15" customHeight="1" x14ac:dyDescent="0.25">
      <c r="A9" s="40" t="s">
        <v>69</v>
      </c>
      <c r="B9" s="39" t="s">
        <v>99</v>
      </c>
    </row>
    <row r="10" spans="1:3" ht="26.4" x14ac:dyDescent="0.25">
      <c r="A10" s="38" t="s">
        <v>71</v>
      </c>
      <c r="B10" s="39" t="s">
        <v>136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tr">
        <f>'Resumo IMR'!C33</f>
        <v>Grave</v>
      </c>
    </row>
    <row r="14" spans="1:3" ht="13.8" x14ac:dyDescent="0.25">
      <c r="A14" s="40" t="s">
        <v>78</v>
      </c>
      <c r="B14" s="49"/>
    </row>
    <row r="15" spans="1:3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5"/>
  <sheetViews>
    <sheetView view="pageBreakPreview" zoomScale="60"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4.109375" customWidth="1"/>
    <col min="3" max="3" width="46.77734375" customWidth="1"/>
  </cols>
  <sheetData>
    <row r="1" spans="1:3" ht="21.6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142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13.8" x14ac:dyDescent="0.25">
      <c r="A5" s="38" t="s">
        <v>61</v>
      </c>
      <c r="B5" s="39" t="s">
        <v>143</v>
      </c>
      <c r="C5" s="19"/>
    </row>
    <row r="6" spans="1:3" ht="26.4" x14ac:dyDescent="0.25">
      <c r="A6" s="38" t="s">
        <v>63</v>
      </c>
      <c r="B6" s="39" t="s">
        <v>144</v>
      </c>
    </row>
    <row r="7" spans="1:3" ht="39.6" x14ac:dyDescent="0.25">
      <c r="A7" s="38" t="s">
        <v>65</v>
      </c>
      <c r="B7" s="39" t="s">
        <v>145</v>
      </c>
      <c r="C7" s="19"/>
    </row>
    <row r="8" spans="1:3" ht="27.75" customHeight="1" x14ac:dyDescent="0.25">
      <c r="A8" s="38" t="s">
        <v>67</v>
      </c>
      <c r="B8" s="21" t="s">
        <v>119</v>
      </c>
    </row>
    <row r="9" spans="1:3" ht="15" customHeight="1" x14ac:dyDescent="0.25">
      <c r="A9" s="40" t="s">
        <v>69</v>
      </c>
      <c r="B9" s="39" t="s">
        <v>146</v>
      </c>
    </row>
    <row r="10" spans="1:3" ht="26.4" x14ac:dyDescent="0.25">
      <c r="A10" s="38" t="s">
        <v>71</v>
      </c>
      <c r="B10" s="39" t="s">
        <v>147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">
        <v>8</v>
      </c>
    </row>
    <row r="14" spans="1:3" ht="13.8" x14ac:dyDescent="0.25">
      <c r="A14" s="40" t="s">
        <v>78</v>
      </c>
      <c r="B14" s="43"/>
    </row>
    <row r="15" spans="1:3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view="pageBreakPreview" zoomScale="60" zoomScaleNormal="100" workbookViewId="0">
      <selection activeCell="B20" sqref="B20"/>
    </sheetView>
  </sheetViews>
  <sheetFormatPr defaultColWidth="8.77734375" defaultRowHeight="12.75" customHeight="1" x14ac:dyDescent="0.25"/>
  <cols>
    <col min="1" max="1" width="32.109375" customWidth="1"/>
    <col min="2" max="2" width="63.77734375" customWidth="1"/>
    <col min="3" max="3" width="46.77734375" customWidth="1"/>
  </cols>
  <sheetData>
    <row r="1" spans="1:6" ht="20.85" customHeight="1" x14ac:dyDescent="0.25">
      <c r="A1" s="79" t="s">
        <v>56</v>
      </c>
      <c r="B1" s="79"/>
    </row>
    <row r="2" spans="1:6" ht="15" customHeight="1" x14ac:dyDescent="0.25">
      <c r="A2" s="73" t="s">
        <v>57</v>
      </c>
      <c r="B2" s="73"/>
    </row>
    <row r="3" spans="1:6" ht="15" customHeight="1" x14ac:dyDescent="0.25">
      <c r="A3" s="74" t="s">
        <v>29</v>
      </c>
      <c r="B3" s="74"/>
    </row>
    <row r="4" spans="1:6" ht="15" customHeight="1" x14ac:dyDescent="0.25">
      <c r="A4" s="2" t="s">
        <v>59</v>
      </c>
      <c r="B4" s="37" t="s">
        <v>60</v>
      </c>
    </row>
    <row r="5" spans="1:6" ht="26.4" x14ac:dyDescent="0.25">
      <c r="A5" s="38" t="s">
        <v>61</v>
      </c>
      <c r="B5" s="39" t="s">
        <v>148</v>
      </c>
      <c r="C5" s="50"/>
      <c r="D5" s="51"/>
      <c r="E5" s="51"/>
    </row>
    <row r="6" spans="1:6" ht="26.4" x14ac:dyDescent="0.25">
      <c r="A6" s="38" t="s">
        <v>63</v>
      </c>
      <c r="B6" s="39" t="s">
        <v>149</v>
      </c>
      <c r="C6" s="50"/>
      <c r="D6" s="51"/>
      <c r="E6" s="51"/>
    </row>
    <row r="7" spans="1:6" ht="39.6" x14ac:dyDescent="0.25">
      <c r="A7" s="38" t="s">
        <v>65</v>
      </c>
      <c r="B7" s="39" t="s">
        <v>150</v>
      </c>
      <c r="C7" s="50"/>
      <c r="D7" s="51"/>
      <c r="E7" s="51"/>
    </row>
    <row r="8" spans="1:6" ht="27.75" customHeight="1" x14ac:dyDescent="0.25">
      <c r="A8" s="38" t="s">
        <v>67</v>
      </c>
      <c r="B8" s="21" t="s">
        <v>119</v>
      </c>
      <c r="C8" s="52"/>
      <c r="D8" s="41"/>
      <c r="E8" s="41"/>
      <c r="F8" s="41"/>
    </row>
    <row r="9" spans="1:6" ht="15" customHeight="1" x14ac:dyDescent="0.25">
      <c r="A9" s="40" t="s">
        <v>69</v>
      </c>
      <c r="B9" s="39" t="s">
        <v>92</v>
      </c>
      <c r="C9" s="52"/>
      <c r="D9" s="41"/>
      <c r="E9" s="41"/>
      <c r="F9" s="41"/>
    </row>
    <row r="10" spans="1:6" ht="26.4" x14ac:dyDescent="0.25">
      <c r="A10" s="38" t="s">
        <v>71</v>
      </c>
      <c r="B10" s="39" t="s">
        <v>151</v>
      </c>
    </row>
    <row r="11" spans="1:6" ht="15" customHeight="1" x14ac:dyDescent="0.25">
      <c r="A11" s="38" t="s">
        <v>73</v>
      </c>
      <c r="B11" s="39" t="s">
        <v>74</v>
      </c>
    </row>
    <row r="12" spans="1:6" ht="13.8" x14ac:dyDescent="0.25">
      <c r="A12" s="38" t="s">
        <v>75</v>
      </c>
      <c r="B12" s="21" t="s">
        <v>76</v>
      </c>
    </row>
    <row r="13" spans="1:6" ht="15" customHeight="1" x14ac:dyDescent="0.25">
      <c r="A13" s="40" t="s">
        <v>77</v>
      </c>
      <c r="B13" s="39" t="s">
        <v>8</v>
      </c>
    </row>
    <row r="14" spans="1:6" ht="13.8" x14ac:dyDescent="0.25">
      <c r="A14" s="40" t="s">
        <v>78</v>
      </c>
      <c r="B14" s="43"/>
    </row>
    <row r="15" spans="1:6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scale="68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19.35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152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6" t="s">
        <v>153</v>
      </c>
    </row>
    <row r="6" spans="1:2" ht="13.2" x14ac:dyDescent="0.25">
      <c r="A6" s="55" t="s">
        <v>63</v>
      </c>
      <c r="B6" s="56" t="s">
        <v>154</v>
      </c>
    </row>
    <row r="7" spans="1:2" ht="39.6" x14ac:dyDescent="0.25">
      <c r="A7" s="55" t="s">
        <v>65</v>
      </c>
      <c r="B7" s="56" t="s">
        <v>155</v>
      </c>
    </row>
    <row r="8" spans="1:2" ht="26.4" x14ac:dyDescent="0.25">
      <c r="A8" s="55" t="s">
        <v>67</v>
      </c>
      <c r="B8" s="56" t="s">
        <v>156</v>
      </c>
    </row>
    <row r="9" spans="1:2" ht="13.2" x14ac:dyDescent="0.25">
      <c r="A9" s="55" t="s">
        <v>69</v>
      </c>
      <c r="B9" s="56" t="s">
        <v>92</v>
      </c>
    </row>
    <row r="10" spans="1:2" ht="13.2" x14ac:dyDescent="0.25">
      <c r="A10" s="55" t="s">
        <v>71</v>
      </c>
      <c r="B10" s="56" t="s">
        <v>157</v>
      </c>
    </row>
    <row r="11" spans="1:2" ht="13.2" x14ac:dyDescent="0.25">
      <c r="A11" s="55" t="s">
        <v>73</v>
      </c>
      <c r="B11" s="56" t="s">
        <v>158</v>
      </c>
    </row>
    <row r="12" spans="1:2" ht="13.2" x14ac:dyDescent="0.25">
      <c r="A12" s="55" t="s">
        <v>75</v>
      </c>
      <c r="B12" s="56" t="s">
        <v>76</v>
      </c>
    </row>
    <row r="13" spans="1:2" ht="13.2" x14ac:dyDescent="0.25">
      <c r="A13" s="55" t="s">
        <v>77</v>
      </c>
      <c r="B13" s="56" t="s">
        <v>9</v>
      </c>
    </row>
    <row r="14" spans="1:2" ht="13.2" x14ac:dyDescent="0.25">
      <c r="A14" s="55" t="s">
        <v>78</v>
      </c>
      <c r="B14" s="57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19.35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159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160</v>
      </c>
    </row>
    <row r="6" spans="1:2" ht="13.2" x14ac:dyDescent="0.25">
      <c r="A6" s="55" t="s">
        <v>63</v>
      </c>
      <c r="B6" s="58" t="s">
        <v>161</v>
      </c>
    </row>
    <row r="7" spans="1:2" ht="26.4" x14ac:dyDescent="0.25">
      <c r="A7" s="55" t="s">
        <v>65</v>
      </c>
      <c r="B7" s="58" t="s">
        <v>162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8" t="s">
        <v>163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5546875" customWidth="1"/>
  </cols>
  <sheetData>
    <row r="1" spans="1:2" ht="20.85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164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160</v>
      </c>
    </row>
    <row r="6" spans="1:2" ht="13.2" x14ac:dyDescent="0.25">
      <c r="A6" s="55" t="s">
        <v>63</v>
      </c>
      <c r="B6" s="58" t="s">
        <v>165</v>
      </c>
    </row>
    <row r="7" spans="1:2" ht="26.4" x14ac:dyDescent="0.25">
      <c r="A7" s="55" t="s">
        <v>65</v>
      </c>
      <c r="B7" s="58" t="s">
        <v>166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8" t="s">
        <v>167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" customWidth="1"/>
  </cols>
  <sheetData>
    <row r="1" spans="1:2" ht="22.35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168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60" t="s">
        <v>169</v>
      </c>
    </row>
    <row r="6" spans="1:2" ht="26.4" x14ac:dyDescent="0.25">
      <c r="A6" s="55" t="s">
        <v>63</v>
      </c>
      <c r="B6" s="56" t="s">
        <v>170</v>
      </c>
    </row>
    <row r="7" spans="1:2" ht="26.4" x14ac:dyDescent="0.25">
      <c r="A7" s="55" t="s">
        <v>65</v>
      </c>
      <c r="B7" s="58" t="s">
        <v>171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6" t="s">
        <v>172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" customWidth="1"/>
  </cols>
  <sheetData>
    <row r="1" spans="1:2" ht="18.60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173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60" t="s">
        <v>174</v>
      </c>
    </row>
    <row r="6" spans="1:2" ht="26.4" x14ac:dyDescent="0.25">
      <c r="A6" s="55" t="s">
        <v>63</v>
      </c>
      <c r="B6" s="60" t="s">
        <v>175</v>
      </c>
    </row>
    <row r="7" spans="1:2" ht="26.4" x14ac:dyDescent="0.25">
      <c r="A7" s="55" t="s">
        <v>65</v>
      </c>
      <c r="B7" s="58" t="s">
        <v>171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6" t="s">
        <v>176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6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view="pageBreakPreview" zoomScale="60"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4.6" customHeight="1" x14ac:dyDescent="0.25">
      <c r="A1" s="72" t="s">
        <v>56</v>
      </c>
      <c r="B1" s="72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58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92.4" x14ac:dyDescent="0.25">
      <c r="A5" s="38" t="s">
        <v>61</v>
      </c>
      <c r="B5" s="39" t="s">
        <v>62</v>
      </c>
      <c r="C5" s="19"/>
    </row>
    <row r="6" spans="1:3" ht="26.4" x14ac:dyDescent="0.25">
      <c r="A6" s="38" t="s">
        <v>63</v>
      </c>
      <c r="B6" s="39" t="s">
        <v>64</v>
      </c>
    </row>
    <row r="7" spans="1:3" ht="39.6" x14ac:dyDescent="0.25">
      <c r="A7" s="38" t="s">
        <v>65</v>
      </c>
      <c r="B7" s="39" t="s">
        <v>66</v>
      </c>
      <c r="C7" s="19"/>
    </row>
    <row r="8" spans="1:3" ht="13.8" x14ac:dyDescent="0.25">
      <c r="A8" s="38" t="s">
        <v>67</v>
      </c>
      <c r="B8" s="21" t="s">
        <v>68</v>
      </c>
    </row>
    <row r="9" spans="1:3" ht="15" customHeight="1" x14ac:dyDescent="0.25">
      <c r="A9" s="40" t="s">
        <v>69</v>
      </c>
      <c r="B9" s="39" t="s">
        <v>70</v>
      </c>
    </row>
    <row r="10" spans="1:3" ht="23.85" customHeight="1" x14ac:dyDescent="0.25">
      <c r="A10" s="38" t="s">
        <v>71</v>
      </c>
      <c r="B10" s="39" t="s">
        <v>72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tr">
        <f>'Resumo IMR'!C23</f>
        <v>Média</v>
      </c>
    </row>
    <row r="14" spans="1:3" ht="39.6" x14ac:dyDescent="0.25">
      <c r="A14" s="40" t="s">
        <v>78</v>
      </c>
      <c r="B14" s="39" t="s">
        <v>79</v>
      </c>
      <c r="C14" s="5"/>
    </row>
    <row r="15" spans="1:3" ht="12.75" customHeight="1" x14ac:dyDescent="0.25">
      <c r="A15" s="75" t="s">
        <v>80</v>
      </c>
      <c r="B15" s="75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6640625" customWidth="1"/>
  </cols>
  <sheetData>
    <row r="1" spans="1:2" ht="17.85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23.25" customHeight="1" x14ac:dyDescent="0.25">
      <c r="A3" s="83" t="s">
        <v>36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177</v>
      </c>
    </row>
    <row r="6" spans="1:2" ht="26.4" x14ac:dyDescent="0.25">
      <c r="A6" s="55" t="s">
        <v>63</v>
      </c>
      <c r="B6" s="58" t="s">
        <v>178</v>
      </c>
    </row>
    <row r="7" spans="1:2" ht="13.2" x14ac:dyDescent="0.25">
      <c r="A7" s="55" t="s">
        <v>65</v>
      </c>
      <c r="B7" s="58" t="s">
        <v>179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6" t="s">
        <v>180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5546875" customWidth="1"/>
  </cols>
  <sheetData>
    <row r="1" spans="1:2" ht="20.10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23.25" customHeight="1" x14ac:dyDescent="0.25">
      <c r="A3" s="83" t="s">
        <v>181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6" t="s">
        <v>182</v>
      </c>
    </row>
    <row r="6" spans="1:2" ht="13.2" x14ac:dyDescent="0.25">
      <c r="A6" s="55" t="s">
        <v>63</v>
      </c>
      <c r="B6" s="58" t="s">
        <v>183</v>
      </c>
    </row>
    <row r="7" spans="1:2" ht="26.4" x14ac:dyDescent="0.25">
      <c r="A7" s="55" t="s">
        <v>65</v>
      </c>
      <c r="B7" s="56" t="s">
        <v>184</v>
      </c>
    </row>
    <row r="8" spans="1:2" ht="26.4" x14ac:dyDescent="0.25">
      <c r="A8" s="55" t="s">
        <v>67</v>
      </c>
      <c r="B8" s="58" t="s">
        <v>185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8" t="s">
        <v>186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6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view="pageBreakPreview" zoomScale="60" zoomScaleNormal="100" workbookViewId="0">
      <selection activeCell="E13" sqref="E13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20.85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23.25" customHeight="1" x14ac:dyDescent="0.25">
      <c r="A3" s="83" t="s">
        <v>187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188</v>
      </c>
    </row>
    <row r="6" spans="1:2" ht="26.4" x14ac:dyDescent="0.25">
      <c r="A6" s="55" t="s">
        <v>63</v>
      </c>
      <c r="B6" s="58" t="s">
        <v>189</v>
      </c>
    </row>
    <row r="7" spans="1:2" ht="26.4" x14ac:dyDescent="0.25">
      <c r="A7" s="55" t="s">
        <v>65</v>
      </c>
      <c r="B7" s="60" t="s">
        <v>190</v>
      </c>
    </row>
    <row r="8" spans="1:2" ht="13.2" x14ac:dyDescent="0.25">
      <c r="A8" s="55" t="s">
        <v>67</v>
      </c>
      <c r="B8" s="58" t="s">
        <v>191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6" t="s">
        <v>192</v>
      </c>
    </row>
    <row r="11" spans="1:2" ht="13.2" x14ac:dyDescent="0.25">
      <c r="A11" s="55" t="s">
        <v>73</v>
      </c>
      <c r="B11" s="56" t="s">
        <v>74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9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5"/>
  <sheetViews>
    <sheetView view="pageBreakPreview" zoomScale="60" zoomScaleNormal="100" workbookViewId="0">
      <selection activeCell="D21" sqref="D21"/>
    </sheetView>
  </sheetViews>
  <sheetFormatPr defaultColWidth="12.77734375" defaultRowHeight="12.75" customHeight="1" x14ac:dyDescent="0.25"/>
  <cols>
    <col min="1" max="1" width="39.21875" customWidth="1"/>
    <col min="2" max="2" width="57.77734375" customWidth="1"/>
  </cols>
  <sheetData>
    <row r="1" spans="1:2" ht="20.10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193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194</v>
      </c>
    </row>
    <row r="6" spans="1:2" ht="26.4" x14ac:dyDescent="0.25">
      <c r="A6" s="55" t="s">
        <v>63</v>
      </c>
      <c r="B6" s="58" t="s">
        <v>195</v>
      </c>
    </row>
    <row r="7" spans="1:2" ht="26.4" x14ac:dyDescent="0.25">
      <c r="A7" s="55" t="s">
        <v>65</v>
      </c>
      <c r="B7" s="58" t="s">
        <v>196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61" t="s">
        <v>197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6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5"/>
  <sheetViews>
    <sheetView view="pageBreakPreview" zoomScale="60"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77734375" customWidth="1"/>
  </cols>
  <sheetData>
    <row r="1" spans="1:2" ht="20.100000000000001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198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199</v>
      </c>
    </row>
    <row r="6" spans="1:2" ht="26.4" x14ac:dyDescent="0.25">
      <c r="A6" s="55" t="s">
        <v>63</v>
      </c>
      <c r="B6" s="58" t="s">
        <v>195</v>
      </c>
    </row>
    <row r="7" spans="1:2" ht="26.4" x14ac:dyDescent="0.25">
      <c r="A7" s="55" t="s">
        <v>65</v>
      </c>
      <c r="B7" s="58" t="s">
        <v>200</v>
      </c>
    </row>
    <row r="8" spans="1:2" ht="26.4" x14ac:dyDescent="0.25">
      <c r="A8" s="55" t="s">
        <v>67</v>
      </c>
      <c r="B8" s="58" t="s">
        <v>156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8" t="s">
        <v>201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8" t="s">
        <v>202</v>
      </c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15"/>
  <sheetViews>
    <sheetView view="pageBreakPreview" zoomScale="60" zoomScaleNormal="100" workbookViewId="0">
      <selection activeCell="B25" sqref="B25"/>
    </sheetView>
  </sheetViews>
  <sheetFormatPr defaultColWidth="12.77734375" defaultRowHeight="12.75" customHeight="1" x14ac:dyDescent="0.25"/>
  <cols>
    <col min="1" max="1" width="39.21875" customWidth="1"/>
    <col min="2" max="2" width="56" customWidth="1"/>
  </cols>
  <sheetData>
    <row r="1" spans="1:2" ht="21.6" customHeight="1" x14ac:dyDescent="0.25">
      <c r="A1" s="81" t="s">
        <v>56</v>
      </c>
      <c r="B1" s="81"/>
    </row>
    <row r="2" spans="1:2" ht="12.75" customHeight="1" x14ac:dyDescent="0.25">
      <c r="A2" s="82" t="s">
        <v>57</v>
      </c>
      <c r="B2" s="82"/>
    </row>
    <row r="3" spans="1:2" ht="12.75" customHeight="1" x14ac:dyDescent="0.25">
      <c r="A3" s="83" t="s">
        <v>203</v>
      </c>
      <c r="B3" s="83"/>
    </row>
    <row r="4" spans="1:2" ht="13.2" x14ac:dyDescent="0.25">
      <c r="A4" s="53" t="s">
        <v>59</v>
      </c>
      <c r="B4" s="54" t="s">
        <v>60</v>
      </c>
    </row>
    <row r="5" spans="1:2" ht="26.4" x14ac:dyDescent="0.25">
      <c r="A5" s="55" t="s">
        <v>61</v>
      </c>
      <c r="B5" s="58" t="s">
        <v>204</v>
      </c>
    </row>
    <row r="6" spans="1:2" ht="13.2" x14ac:dyDescent="0.25">
      <c r="A6" s="55" t="s">
        <v>63</v>
      </c>
      <c r="B6" s="58" t="s">
        <v>205</v>
      </c>
    </row>
    <row r="7" spans="1:2" ht="26.4" x14ac:dyDescent="0.25">
      <c r="A7" s="55" t="s">
        <v>65</v>
      </c>
      <c r="B7" s="58" t="s">
        <v>206</v>
      </c>
    </row>
    <row r="8" spans="1:2" ht="26.4" x14ac:dyDescent="0.25">
      <c r="A8" s="55" t="s">
        <v>67</v>
      </c>
      <c r="B8" s="58" t="s">
        <v>185</v>
      </c>
    </row>
    <row r="9" spans="1:2" ht="13.2" x14ac:dyDescent="0.25">
      <c r="A9" s="55" t="s">
        <v>69</v>
      </c>
      <c r="B9" s="58" t="s">
        <v>92</v>
      </c>
    </row>
    <row r="10" spans="1:2" ht="13.2" x14ac:dyDescent="0.25">
      <c r="A10" s="55" t="s">
        <v>71</v>
      </c>
      <c r="B10" s="58" t="s">
        <v>207</v>
      </c>
    </row>
    <row r="11" spans="1:2" ht="13.2" x14ac:dyDescent="0.25">
      <c r="A11" s="55" t="s">
        <v>73</v>
      </c>
      <c r="B11" s="58" t="s">
        <v>158</v>
      </c>
    </row>
    <row r="12" spans="1:2" ht="13.2" x14ac:dyDescent="0.25">
      <c r="A12" s="55" t="s">
        <v>75</v>
      </c>
      <c r="B12" s="58" t="s">
        <v>76</v>
      </c>
    </row>
    <row r="13" spans="1:2" ht="13.2" x14ac:dyDescent="0.25">
      <c r="A13" s="55" t="s">
        <v>77</v>
      </c>
      <c r="B13" s="58" t="s">
        <v>8</v>
      </c>
    </row>
    <row r="14" spans="1:2" ht="13.2" x14ac:dyDescent="0.25">
      <c r="A14" s="55" t="s">
        <v>78</v>
      </c>
      <c r="B14" s="59"/>
    </row>
    <row r="15" spans="1:2" ht="12.75" customHeight="1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&amp;C&amp;12&amp;Kffffff&amp;A</oddHeader>
    <oddFooter>&amp;C&amp;12&amp;KffffffPágina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view="pageBreakPreview" zoomScale="60" zoomScaleNormal="100" workbookViewId="0">
      <selection activeCell="B25" sqref="B25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72" t="s">
        <v>56</v>
      </c>
      <c r="B1" s="72"/>
    </row>
    <row r="2" spans="1:3" ht="15" customHeight="1" x14ac:dyDescent="0.25">
      <c r="A2" s="73" t="s">
        <v>57</v>
      </c>
      <c r="B2" s="73"/>
      <c r="C2" s="41"/>
    </row>
    <row r="3" spans="1:3" ht="15" customHeight="1" x14ac:dyDescent="0.25">
      <c r="A3" s="74" t="s">
        <v>81</v>
      </c>
      <c r="B3" s="74"/>
      <c r="C3" s="42"/>
    </row>
    <row r="4" spans="1:3" ht="15" customHeight="1" x14ac:dyDescent="0.25">
      <c r="A4" s="2" t="s">
        <v>59</v>
      </c>
      <c r="B4" s="37" t="s">
        <v>60</v>
      </c>
      <c r="C4" s="42"/>
    </row>
    <row r="5" spans="1:3" ht="26.4" x14ac:dyDescent="0.25">
      <c r="A5" s="38" t="s">
        <v>61</v>
      </c>
      <c r="B5" s="39" t="s">
        <v>82</v>
      </c>
      <c r="C5" s="42"/>
    </row>
    <row r="6" spans="1:3" ht="26.4" x14ac:dyDescent="0.25">
      <c r="A6" s="38" t="s">
        <v>63</v>
      </c>
      <c r="B6" s="39" t="s">
        <v>83</v>
      </c>
      <c r="C6" s="42"/>
    </row>
    <row r="7" spans="1:3" ht="26.4" x14ac:dyDescent="0.25">
      <c r="A7" s="38" t="s">
        <v>65</v>
      </c>
      <c r="B7" s="39" t="s">
        <v>84</v>
      </c>
      <c r="C7" s="42"/>
    </row>
    <row r="8" spans="1:3" ht="13.8" x14ac:dyDescent="0.25">
      <c r="A8" s="38" t="s">
        <v>67</v>
      </c>
      <c r="B8" s="21" t="s">
        <v>68</v>
      </c>
      <c r="C8" s="42"/>
    </row>
    <row r="9" spans="1:3" ht="15" customHeight="1" x14ac:dyDescent="0.25">
      <c r="A9" s="40" t="s">
        <v>69</v>
      </c>
      <c r="B9" s="39" t="s">
        <v>70</v>
      </c>
      <c r="C9" s="42"/>
    </row>
    <row r="10" spans="1:3" ht="26.4" x14ac:dyDescent="0.25">
      <c r="A10" s="38" t="s">
        <v>71</v>
      </c>
      <c r="B10" s="39" t="s">
        <v>85</v>
      </c>
      <c r="C10" s="42"/>
    </row>
    <row r="11" spans="1:3" ht="15" customHeight="1" x14ac:dyDescent="0.25">
      <c r="A11" s="38" t="s">
        <v>73</v>
      </c>
      <c r="B11" s="39" t="s">
        <v>74</v>
      </c>
      <c r="C11" s="42"/>
    </row>
    <row r="12" spans="1:3" ht="13.8" x14ac:dyDescent="0.25">
      <c r="A12" s="38" t="s">
        <v>75</v>
      </c>
      <c r="B12" s="21" t="s">
        <v>76</v>
      </c>
      <c r="C12" s="42"/>
    </row>
    <row r="13" spans="1:3" ht="15" customHeight="1" x14ac:dyDescent="0.25">
      <c r="A13" s="40" t="s">
        <v>77</v>
      </c>
      <c r="B13" s="39" t="str">
        <f>'Resumo IMR'!C24</f>
        <v>Média</v>
      </c>
      <c r="C13" s="42"/>
    </row>
    <row r="14" spans="1:3" ht="52.8" x14ac:dyDescent="0.25">
      <c r="A14" s="40" t="s">
        <v>78</v>
      </c>
      <c r="B14" s="43" t="s">
        <v>86</v>
      </c>
      <c r="C14" s="42"/>
    </row>
    <row r="15" spans="1:3" ht="12.75" customHeight="1" x14ac:dyDescent="0.25">
      <c r="A15" s="76" t="s">
        <v>80</v>
      </c>
      <c r="B15" s="7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view="pageBreakPreview" zoomScale="60"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</cols>
  <sheetData>
    <row r="1" spans="1:2" ht="21.6" customHeight="1" x14ac:dyDescent="0.25">
      <c r="A1" s="72" t="s">
        <v>56</v>
      </c>
      <c r="B1" s="72"/>
    </row>
    <row r="2" spans="1:2" ht="15" customHeight="1" x14ac:dyDescent="0.25">
      <c r="A2" s="73" t="s">
        <v>57</v>
      </c>
      <c r="B2" s="73"/>
    </row>
    <row r="3" spans="1:2" ht="15" customHeight="1" x14ac:dyDescent="0.25">
      <c r="A3" s="74" t="s">
        <v>87</v>
      </c>
      <c r="B3" s="74"/>
    </row>
    <row r="4" spans="1:2" ht="15" customHeight="1" x14ac:dyDescent="0.25">
      <c r="A4" s="2" t="s">
        <v>59</v>
      </c>
      <c r="B4" s="37" t="s">
        <v>60</v>
      </c>
    </row>
    <row r="5" spans="1:2" ht="39.6" x14ac:dyDescent="0.25">
      <c r="A5" s="38" t="s">
        <v>61</v>
      </c>
      <c r="B5" s="44" t="s">
        <v>88</v>
      </c>
    </row>
    <row r="6" spans="1:2" ht="39.6" x14ac:dyDescent="0.25">
      <c r="A6" s="38" t="s">
        <v>63</v>
      </c>
      <c r="B6" s="39" t="s">
        <v>89</v>
      </c>
    </row>
    <row r="7" spans="1:2" ht="13.8" x14ac:dyDescent="0.25">
      <c r="A7" s="38" t="s">
        <v>65</v>
      </c>
      <c r="B7" s="39" t="s">
        <v>90</v>
      </c>
    </row>
    <row r="8" spans="1:2" ht="26.4" x14ac:dyDescent="0.25">
      <c r="A8" s="38" t="s">
        <v>67</v>
      </c>
      <c r="B8" s="21" t="s">
        <v>91</v>
      </c>
    </row>
    <row r="9" spans="1:2" ht="13.8" x14ac:dyDescent="0.25">
      <c r="A9" s="38" t="s">
        <v>69</v>
      </c>
      <c r="B9" s="39" t="s">
        <v>92</v>
      </c>
    </row>
    <row r="10" spans="1:2" ht="39.6" x14ac:dyDescent="0.25">
      <c r="A10" s="38" t="s">
        <v>71</v>
      </c>
      <c r="B10" s="39" t="s">
        <v>93</v>
      </c>
    </row>
    <row r="11" spans="1:2" ht="13.8" x14ac:dyDescent="0.25">
      <c r="A11" s="38" t="s">
        <v>73</v>
      </c>
      <c r="B11" s="39" t="s">
        <v>74</v>
      </c>
    </row>
    <row r="12" spans="1:2" ht="13.8" x14ac:dyDescent="0.25">
      <c r="A12" s="38" t="s">
        <v>75</v>
      </c>
      <c r="B12" s="21" t="s">
        <v>76</v>
      </c>
    </row>
    <row r="13" spans="1:2" ht="13.8" x14ac:dyDescent="0.25">
      <c r="A13" s="38" t="s">
        <v>77</v>
      </c>
      <c r="B13" s="39" t="s">
        <v>6</v>
      </c>
    </row>
    <row r="14" spans="1:2" ht="26.4" x14ac:dyDescent="0.25">
      <c r="A14" s="38" t="s">
        <v>78</v>
      </c>
      <c r="B14" s="39" t="s">
        <v>94</v>
      </c>
    </row>
    <row r="15" spans="1:2" ht="12.75" customHeight="1" x14ac:dyDescent="0.25">
      <c r="A15" s="76" t="s">
        <v>80</v>
      </c>
      <c r="B15" s="7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view="pageBreakPreview" zoomScale="60"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72" t="s">
        <v>56</v>
      </c>
      <c r="B1" s="72"/>
    </row>
    <row r="2" spans="1:3" ht="15" customHeight="1" x14ac:dyDescent="0.25">
      <c r="A2" s="73" t="s">
        <v>57</v>
      </c>
      <c r="B2" s="73"/>
    </row>
    <row r="3" spans="1:3" ht="15" customHeight="1" x14ac:dyDescent="0.25">
      <c r="A3" s="74" t="s">
        <v>95</v>
      </c>
      <c r="B3" s="74"/>
    </row>
    <row r="4" spans="1:3" ht="15" customHeight="1" x14ac:dyDescent="0.25">
      <c r="A4" s="2" t="s">
        <v>59</v>
      </c>
      <c r="B4" s="37" t="s">
        <v>60</v>
      </c>
    </row>
    <row r="5" spans="1:3" ht="39.6" x14ac:dyDescent="0.25">
      <c r="A5" s="38" t="s">
        <v>61</v>
      </c>
      <c r="B5" s="39" t="s">
        <v>96</v>
      </c>
      <c r="C5" s="19"/>
    </row>
    <row r="6" spans="1:3" ht="26.4" x14ac:dyDescent="0.25">
      <c r="A6" s="38" t="s">
        <v>63</v>
      </c>
      <c r="B6" s="39" t="s">
        <v>97</v>
      </c>
    </row>
    <row r="7" spans="1:3" ht="15" customHeight="1" x14ac:dyDescent="0.25">
      <c r="A7" s="38" t="s">
        <v>65</v>
      </c>
      <c r="B7" s="39" t="s">
        <v>90</v>
      </c>
    </row>
    <row r="8" spans="1:3" ht="27.75" customHeight="1" x14ac:dyDescent="0.25">
      <c r="A8" s="38" t="s">
        <v>67</v>
      </c>
      <c r="B8" s="21" t="s">
        <v>98</v>
      </c>
    </row>
    <row r="9" spans="1:3" ht="15" customHeight="1" x14ac:dyDescent="0.25">
      <c r="A9" s="40" t="s">
        <v>69</v>
      </c>
      <c r="B9" s="39" t="s">
        <v>99</v>
      </c>
    </row>
    <row r="10" spans="1:3" ht="43.5" customHeight="1" x14ac:dyDescent="0.25">
      <c r="A10" s="38" t="s">
        <v>71</v>
      </c>
      <c r="B10" s="24" t="s">
        <v>100</v>
      </c>
    </row>
    <row r="11" spans="1:3" ht="15" customHeight="1" x14ac:dyDescent="0.25">
      <c r="A11" s="38" t="s">
        <v>73</v>
      </c>
      <c r="B11" s="39" t="s">
        <v>74</v>
      </c>
    </row>
    <row r="12" spans="1:3" ht="13.8" x14ac:dyDescent="0.25">
      <c r="A12" s="38" t="s">
        <v>75</v>
      </c>
      <c r="B12" s="21" t="s">
        <v>76</v>
      </c>
    </row>
    <row r="13" spans="1:3" ht="15" customHeight="1" x14ac:dyDescent="0.25">
      <c r="A13" s="40" t="s">
        <v>77</v>
      </c>
      <c r="B13" s="39" t="s">
        <v>7</v>
      </c>
    </row>
    <row r="14" spans="1:3" ht="66" x14ac:dyDescent="0.25">
      <c r="A14" s="40" t="s">
        <v>78</v>
      </c>
      <c r="B14" s="43" t="s">
        <v>101</v>
      </c>
    </row>
    <row r="15" spans="1:3" ht="12.75" customHeight="1" x14ac:dyDescent="0.25">
      <c r="A15" s="77" t="s">
        <v>80</v>
      </c>
      <c r="B15" s="77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view="pageBreakPreview" zoomScale="60" zoomScaleNormal="100" workbookViewId="0">
      <selection activeCell="C16" sqref="C16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19.350000000000001" customHeight="1" x14ac:dyDescent="0.25">
      <c r="A1" s="72" t="s">
        <v>56</v>
      </c>
      <c r="B1" s="72"/>
      <c r="C1" s="6"/>
    </row>
    <row r="2" spans="1:3" ht="15" customHeight="1" x14ac:dyDescent="0.25">
      <c r="A2" s="73" t="s">
        <v>57</v>
      </c>
      <c r="B2" s="73"/>
      <c r="C2" s="6"/>
    </row>
    <row r="3" spans="1:3" ht="15" customHeight="1" x14ac:dyDescent="0.25">
      <c r="A3" s="74" t="s">
        <v>102</v>
      </c>
      <c r="B3" s="74"/>
      <c r="C3" s="6"/>
    </row>
    <row r="4" spans="1:3" ht="15" customHeight="1" x14ac:dyDescent="0.25">
      <c r="A4" s="2" t="s">
        <v>59</v>
      </c>
      <c r="B4" s="37" t="s">
        <v>60</v>
      </c>
      <c r="C4" s="6"/>
    </row>
    <row r="5" spans="1:3" ht="39.6" x14ac:dyDescent="0.25">
      <c r="A5" s="38" t="s">
        <v>61</v>
      </c>
      <c r="B5" s="39" t="s">
        <v>103</v>
      </c>
      <c r="C5" s="6"/>
    </row>
    <row r="6" spans="1:3" ht="39.6" x14ac:dyDescent="0.25">
      <c r="A6" s="38" t="s">
        <v>63</v>
      </c>
      <c r="B6" s="39" t="s">
        <v>104</v>
      </c>
      <c r="C6" s="6"/>
    </row>
    <row r="7" spans="1:3" ht="24.75" customHeight="1" x14ac:dyDescent="0.25">
      <c r="A7" s="38" t="s">
        <v>65</v>
      </c>
      <c r="B7" s="39" t="s">
        <v>105</v>
      </c>
      <c r="C7" s="6"/>
    </row>
    <row r="8" spans="1:3" ht="27.75" customHeight="1" x14ac:dyDescent="0.25">
      <c r="A8" s="38" t="s">
        <v>67</v>
      </c>
      <c r="B8" s="21" t="s">
        <v>106</v>
      </c>
      <c r="C8" s="6"/>
    </row>
    <row r="9" spans="1:3" ht="13.8" x14ac:dyDescent="0.25">
      <c r="A9" s="40" t="s">
        <v>69</v>
      </c>
      <c r="B9" s="39" t="s">
        <v>107</v>
      </c>
      <c r="C9" s="6"/>
    </row>
    <row r="10" spans="1:3" ht="35.85" customHeight="1" x14ac:dyDescent="0.25">
      <c r="A10" s="45" t="s">
        <v>71</v>
      </c>
      <c r="B10" s="46" t="s">
        <v>108</v>
      </c>
    </row>
    <row r="11" spans="1:3" ht="15" customHeight="1" x14ac:dyDescent="0.25">
      <c r="A11" s="38" t="s">
        <v>73</v>
      </c>
      <c r="B11" s="39" t="s">
        <v>74</v>
      </c>
      <c r="C11" s="6"/>
    </row>
    <row r="12" spans="1:3" ht="27.75" customHeight="1" x14ac:dyDescent="0.25">
      <c r="A12" s="38" t="s">
        <v>75</v>
      </c>
      <c r="B12" s="21" t="s">
        <v>76</v>
      </c>
      <c r="C12" s="6"/>
    </row>
    <row r="13" spans="1:3" ht="15" customHeight="1" x14ac:dyDescent="0.25">
      <c r="A13" s="40" t="s">
        <v>77</v>
      </c>
      <c r="B13" s="39" t="str">
        <f>'Resumo IMR'!C27</f>
        <v>Grave</v>
      </c>
      <c r="C13" s="6"/>
    </row>
    <row r="14" spans="1:3" ht="41.25" customHeight="1" x14ac:dyDescent="0.25">
      <c r="A14" s="40" t="s">
        <v>78</v>
      </c>
      <c r="B14" s="39" t="s">
        <v>109</v>
      </c>
      <c r="C14" s="19"/>
    </row>
    <row r="15" spans="1:3" ht="12.75" customHeight="1" x14ac:dyDescent="0.25">
      <c r="A15" s="76" t="s">
        <v>80</v>
      </c>
      <c r="B15" s="76"/>
      <c r="C15" s="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view="pageBreakPreview" zoomScale="60" zoomScaleNormal="100" workbookViewId="0">
      <selection activeCell="B11" sqref="B11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2" ht="20.100000000000001" customHeight="1" x14ac:dyDescent="0.25">
      <c r="A1" s="72" t="s">
        <v>56</v>
      </c>
      <c r="B1" s="72"/>
    </row>
    <row r="2" spans="1:2" ht="15" customHeight="1" x14ac:dyDescent="0.25">
      <c r="A2" s="73" t="s">
        <v>57</v>
      </c>
      <c r="B2" s="73"/>
    </row>
    <row r="3" spans="1:2" ht="15" customHeight="1" x14ac:dyDescent="0.25">
      <c r="A3" s="74" t="s">
        <v>110</v>
      </c>
      <c r="B3" s="74"/>
    </row>
    <row r="4" spans="1:2" ht="15" customHeight="1" x14ac:dyDescent="0.25">
      <c r="A4" s="2" t="s">
        <v>59</v>
      </c>
      <c r="B4" s="37" t="s">
        <v>60</v>
      </c>
    </row>
    <row r="5" spans="1:2" ht="26.4" x14ac:dyDescent="0.25">
      <c r="A5" s="38" t="s">
        <v>61</v>
      </c>
      <c r="B5" s="24" t="s">
        <v>111</v>
      </c>
    </row>
    <row r="6" spans="1:2" ht="26.4" x14ac:dyDescent="0.25">
      <c r="A6" s="38" t="s">
        <v>63</v>
      </c>
      <c r="B6" s="24" t="s">
        <v>112</v>
      </c>
    </row>
    <row r="7" spans="1:2" ht="15" customHeight="1" x14ac:dyDescent="0.25">
      <c r="A7" s="38" t="s">
        <v>65</v>
      </c>
      <c r="B7" s="24" t="s">
        <v>113</v>
      </c>
    </row>
    <row r="8" spans="1:2" ht="13.8" x14ac:dyDescent="0.25">
      <c r="A8" s="38" t="s">
        <v>67</v>
      </c>
      <c r="B8" s="24" t="s">
        <v>106</v>
      </c>
    </row>
    <row r="9" spans="1:2" ht="15" customHeight="1" x14ac:dyDescent="0.25">
      <c r="A9" s="40" t="s">
        <v>69</v>
      </c>
      <c r="B9" s="24" t="s">
        <v>107</v>
      </c>
    </row>
    <row r="10" spans="1:2" ht="26.4" x14ac:dyDescent="0.25">
      <c r="A10" s="38" t="s">
        <v>71</v>
      </c>
      <c r="B10" s="24" t="s">
        <v>114</v>
      </c>
    </row>
    <row r="11" spans="1:2" ht="15" customHeight="1" x14ac:dyDescent="0.25">
      <c r="A11" s="38" t="s">
        <v>73</v>
      </c>
      <c r="B11" s="24" t="s">
        <v>74</v>
      </c>
    </row>
    <row r="12" spans="1:2" ht="13.8" x14ac:dyDescent="0.25">
      <c r="A12" s="38" t="s">
        <v>75</v>
      </c>
      <c r="B12" s="24" t="s">
        <v>76</v>
      </c>
    </row>
    <row r="13" spans="1:2" ht="15" customHeight="1" x14ac:dyDescent="0.25">
      <c r="A13" s="40" t="s">
        <v>77</v>
      </c>
      <c r="B13" s="24" t="str">
        <f>'Resumo IMR'!C28</f>
        <v>Leve</v>
      </c>
    </row>
    <row r="14" spans="1:2" ht="41.25" customHeight="1" x14ac:dyDescent="0.25">
      <c r="A14" s="40" t="s">
        <v>78</v>
      </c>
      <c r="B14" s="24" t="s">
        <v>109</v>
      </c>
    </row>
    <row r="15" spans="1:2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5"/>
  <sheetViews>
    <sheetView view="pageBreakPreview" zoomScale="60"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  <c r="C2" s="41"/>
    </row>
    <row r="3" spans="1:3" ht="15" customHeight="1" x14ac:dyDescent="0.25">
      <c r="A3" s="74" t="s">
        <v>115</v>
      </c>
      <c r="B3" s="74"/>
      <c r="C3" s="42"/>
    </row>
    <row r="4" spans="1:3" ht="15" customHeight="1" x14ac:dyDescent="0.25">
      <c r="A4" s="2" t="s">
        <v>59</v>
      </c>
      <c r="B4" s="37" t="s">
        <v>60</v>
      </c>
      <c r="C4" s="42"/>
    </row>
    <row r="5" spans="1:3" ht="13.8" x14ac:dyDescent="0.25">
      <c r="A5" s="38" t="s">
        <v>61</v>
      </c>
      <c r="B5" s="39" t="s">
        <v>116</v>
      </c>
      <c r="C5" s="42"/>
    </row>
    <row r="6" spans="1:3" ht="39.6" x14ac:dyDescent="0.25">
      <c r="A6" s="38" t="s">
        <v>63</v>
      </c>
      <c r="B6" s="39" t="s">
        <v>117</v>
      </c>
      <c r="C6" s="42"/>
    </row>
    <row r="7" spans="1:3" ht="26.4" x14ac:dyDescent="0.25">
      <c r="A7" s="38" t="s">
        <v>65</v>
      </c>
      <c r="B7" s="39" t="s">
        <v>118</v>
      </c>
      <c r="C7" s="42"/>
    </row>
    <row r="8" spans="1:3" ht="27.75" customHeight="1" x14ac:dyDescent="0.25">
      <c r="A8" s="38" t="s">
        <v>67</v>
      </c>
      <c r="B8" s="21" t="s">
        <v>119</v>
      </c>
      <c r="C8" s="42"/>
    </row>
    <row r="9" spans="1:3" ht="15" customHeight="1" x14ac:dyDescent="0.25">
      <c r="A9" s="40" t="s">
        <v>69</v>
      </c>
      <c r="B9" s="39" t="s">
        <v>70</v>
      </c>
      <c r="C9" s="42"/>
    </row>
    <row r="10" spans="1:3" ht="14.85" customHeight="1" x14ac:dyDescent="0.25">
      <c r="A10" s="38" t="s">
        <v>71</v>
      </c>
      <c r="B10" s="39" t="s">
        <v>120</v>
      </c>
      <c r="C10" s="42"/>
    </row>
    <row r="11" spans="1:3" ht="15" customHeight="1" x14ac:dyDescent="0.25">
      <c r="A11" s="38" t="s">
        <v>73</v>
      </c>
      <c r="B11" s="39" t="s">
        <v>74</v>
      </c>
      <c r="C11" s="42"/>
    </row>
    <row r="12" spans="1:3" ht="13.8" x14ac:dyDescent="0.25">
      <c r="A12" s="38" t="s">
        <v>75</v>
      </c>
      <c r="B12" s="21" t="s">
        <v>76</v>
      </c>
      <c r="C12" s="42"/>
    </row>
    <row r="13" spans="1:3" ht="15" customHeight="1" x14ac:dyDescent="0.25">
      <c r="A13" s="40" t="s">
        <v>77</v>
      </c>
      <c r="B13" s="39" t="s">
        <v>7</v>
      </c>
      <c r="C13" s="42"/>
    </row>
    <row r="14" spans="1:3" ht="27" customHeight="1" x14ac:dyDescent="0.25">
      <c r="A14" s="40" t="s">
        <v>78</v>
      </c>
      <c r="B14" s="39" t="s">
        <v>121</v>
      </c>
      <c r="C14" s="42"/>
    </row>
    <row r="15" spans="1:3" ht="13.2" x14ac:dyDescent="0.25">
      <c r="A15" s="78" t="s">
        <v>80</v>
      </c>
      <c r="B15" s="78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5"/>
  <sheetViews>
    <sheetView view="pageBreakPreview" zoomScale="60"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79" t="s">
        <v>56</v>
      </c>
      <c r="B1" s="79"/>
    </row>
    <row r="2" spans="1:3" ht="15" customHeight="1" x14ac:dyDescent="0.25">
      <c r="A2" s="73" t="s">
        <v>57</v>
      </c>
      <c r="B2" s="73"/>
      <c r="C2" s="47"/>
    </row>
    <row r="3" spans="1:3" ht="15" customHeight="1" x14ac:dyDescent="0.25">
      <c r="A3" s="74" t="s">
        <v>122</v>
      </c>
      <c r="B3" s="74"/>
      <c r="C3" s="48"/>
    </row>
    <row r="4" spans="1:3" ht="15" customHeight="1" x14ac:dyDescent="0.25">
      <c r="A4" s="2" t="s">
        <v>59</v>
      </c>
      <c r="B4" s="37" t="s">
        <v>60</v>
      </c>
      <c r="C4" s="48"/>
    </row>
    <row r="5" spans="1:3" ht="26.4" x14ac:dyDescent="0.25">
      <c r="A5" s="38" t="s">
        <v>61</v>
      </c>
      <c r="B5" s="39" t="s">
        <v>123</v>
      </c>
      <c r="C5" s="48"/>
    </row>
    <row r="6" spans="1:3" ht="26.4" x14ac:dyDescent="0.25">
      <c r="A6" s="38" t="s">
        <v>63</v>
      </c>
      <c r="B6" s="39" t="s">
        <v>124</v>
      </c>
      <c r="C6" s="48"/>
    </row>
    <row r="7" spans="1:3" ht="26.4" x14ac:dyDescent="0.25">
      <c r="A7" s="38" t="s">
        <v>65</v>
      </c>
      <c r="B7" s="39" t="s">
        <v>125</v>
      </c>
      <c r="C7" s="48"/>
    </row>
    <row r="8" spans="1:3" ht="27.75" customHeight="1" x14ac:dyDescent="0.25">
      <c r="A8" s="38" t="s">
        <v>67</v>
      </c>
      <c r="B8" s="21" t="s">
        <v>119</v>
      </c>
      <c r="C8" s="48"/>
    </row>
    <row r="9" spans="1:3" ht="15" customHeight="1" x14ac:dyDescent="0.25">
      <c r="A9" s="40" t="s">
        <v>69</v>
      </c>
      <c r="B9" s="39" t="s">
        <v>70</v>
      </c>
      <c r="C9" s="48"/>
    </row>
    <row r="10" spans="1:3" ht="13.8" x14ac:dyDescent="0.25">
      <c r="A10" s="38" t="s">
        <v>71</v>
      </c>
      <c r="B10" s="39" t="s">
        <v>120</v>
      </c>
      <c r="C10" s="48"/>
    </row>
    <row r="11" spans="1:3" ht="15" customHeight="1" x14ac:dyDescent="0.25">
      <c r="A11" s="38" t="s">
        <v>73</v>
      </c>
      <c r="B11" s="39" t="s">
        <v>74</v>
      </c>
      <c r="C11" s="48"/>
    </row>
    <row r="12" spans="1:3" ht="13.8" x14ac:dyDescent="0.25">
      <c r="A12" s="38" t="s">
        <v>75</v>
      </c>
      <c r="B12" s="21" t="s">
        <v>76</v>
      </c>
      <c r="C12" s="48"/>
    </row>
    <row r="13" spans="1:3" ht="15" customHeight="1" x14ac:dyDescent="0.25">
      <c r="A13" s="40" t="s">
        <v>77</v>
      </c>
      <c r="B13" s="39" t="str">
        <f>'Resumo IMR'!C30</f>
        <v>Média</v>
      </c>
      <c r="C13" s="48"/>
    </row>
    <row r="14" spans="1:3" ht="27" customHeight="1" x14ac:dyDescent="0.25">
      <c r="A14" s="40" t="s">
        <v>78</v>
      </c>
      <c r="B14" s="39" t="s">
        <v>121</v>
      </c>
      <c r="C14" s="48"/>
    </row>
    <row r="15" spans="1:3" ht="13.2" x14ac:dyDescent="0.25">
      <c r="A15" s="80" t="s">
        <v>80</v>
      </c>
      <c r="B15" s="80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1</vt:i4>
      </vt:variant>
    </vt:vector>
  </HeadingPairs>
  <TitlesOfParts>
    <vt:vector size="26" baseType="lpstr">
      <vt:lpstr>Resumo IMR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'Resumo IMR'!Area_de_impressao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dc:description/>
  <cp:lastModifiedBy>Rita Marcia Bruno</cp:lastModifiedBy>
  <cp:revision>7</cp:revision>
  <dcterms:created xsi:type="dcterms:W3CDTF">2025-03-21T19:12:40Z</dcterms:created>
  <dcterms:modified xsi:type="dcterms:W3CDTF">2026-02-06T13:05:12Z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2025-03-21T00:00:00Z</vt:filetime>
  </property>
  <property fmtid="{D5CDD505-2E9C-101B-9397-08002B2CF9AE}" pid="3" name="Creator">
    <vt:lpwstr>PDFium</vt:lpwstr>
  </property>
  <property fmtid="{D5CDD505-2E9C-101B-9397-08002B2CF9AE}" pid="4" name="LastSaved">
    <vt:filetime>2025-03-21T00:00:00Z</vt:filetime>
  </property>
  <property fmtid="{D5CDD505-2E9C-101B-9397-08002B2CF9AE}" pid="5" name="Producer">
    <vt:lpwstr>PDFium</vt:lpwstr>
  </property>
  <property fmtid="{D5CDD505-2E9C-101B-9397-08002B2CF9AE}" pid="6" name="ProgId">
    <vt:lpwstr>Excel.Sheet</vt:lpwstr>
  </property>
</Properties>
</file>